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794" activeTab="1"/>
  </bookViews>
  <sheets>
    <sheet name="Opis baz B2C" sheetId="1" r:id="rId1"/>
    <sheet name="Zestaw. stat. B2C" sheetId="2" r:id="rId2"/>
  </sheets>
  <definedNames>
    <definedName name="_xlnm.Print_Area" localSheetId="0">'Opis baz B2C'!$A$1:$M$24</definedName>
    <definedName name="_xlnm.Print_Area" localSheetId="1">'Zestaw. stat. B2C'!$A$1:$Y$53</definedName>
  </definedNames>
  <calcPr fullCalcOnLoad="1"/>
</workbook>
</file>

<file path=xl/sharedStrings.xml><?xml version="1.0" encoding="utf-8"?>
<sst xmlns="http://schemas.openxmlformats.org/spreadsheetml/2006/main" count="238" uniqueCount="189">
  <si>
    <t>Lp</t>
  </si>
  <si>
    <t>Łącznie</t>
  </si>
  <si>
    <t>Łączna ilość rekordów</t>
  </si>
  <si>
    <t>telefon stacjonarny</t>
  </si>
  <si>
    <t>telefon komórkowy</t>
  </si>
  <si>
    <t>adres e-mail</t>
  </si>
  <si>
    <t>adres pocztowy</t>
  </si>
  <si>
    <t>dom jednorodzinny</t>
  </si>
  <si>
    <t>mieszkanie</t>
  </si>
  <si>
    <t>wiek</t>
  </si>
  <si>
    <t>data urodzenia</t>
  </si>
  <si>
    <t>płeć</t>
  </si>
  <si>
    <t>kobieta</t>
  </si>
  <si>
    <t>mężczyzna</t>
  </si>
  <si>
    <t>zamężna /żonaty</t>
  </si>
  <si>
    <t>zawód małżonka</t>
  </si>
  <si>
    <t>ojciec pracuje</t>
  </si>
  <si>
    <t>matka pracuje</t>
  </si>
  <si>
    <t>ilośc dzieci w rodzinie</t>
  </si>
  <si>
    <t>wiek dziecka</t>
  </si>
  <si>
    <t>operator GSM</t>
  </si>
  <si>
    <t>marka</t>
  </si>
  <si>
    <t>sprzedaż wysyłkowa</t>
  </si>
  <si>
    <t>zakupy przez internet</t>
  </si>
  <si>
    <t>samochód w rodzinie</t>
  </si>
  <si>
    <t>auto rok</t>
  </si>
  <si>
    <t>urlop, podróże, częstotliowść</t>
  </si>
  <si>
    <t>ulubione miejsca podróży</t>
  </si>
  <si>
    <t>Bierze udział w konkursach</t>
  </si>
  <si>
    <t>Łączna ilośc informacji</t>
  </si>
  <si>
    <t>email</t>
  </si>
  <si>
    <t>Słowa klucze</t>
  </si>
  <si>
    <t>Lekarze</t>
  </si>
  <si>
    <t>Zainteresowanie: sport</t>
  </si>
  <si>
    <t>wykształcenie, edukacja</t>
  </si>
  <si>
    <t>zawód / stanowisko</t>
  </si>
  <si>
    <t>Zainteresowanie: motoryzacja</t>
  </si>
  <si>
    <t>Zainteresowanie: kulinarne</t>
  </si>
  <si>
    <t>Loterie</t>
  </si>
  <si>
    <t>Zakupy w internecie</t>
  </si>
  <si>
    <t>Konkurs - Hobby</t>
  </si>
  <si>
    <t>Nazwa bazy</t>
  </si>
  <si>
    <t>Konkursy, Opinie</t>
  </si>
  <si>
    <t>Opisy baz</t>
  </si>
  <si>
    <t>CC, DM, SMS, email</t>
  </si>
  <si>
    <t>www konkursy</t>
  </si>
  <si>
    <t>CC, SMS, email</t>
  </si>
  <si>
    <t>DM,  email</t>
  </si>
  <si>
    <t>Ilości wyrażone w milionach</t>
  </si>
  <si>
    <t>Osoby biorące udział w konkursach internetowych modowych. Targetowanie: płeć wiek, lokalizacja, Dodatkowo: numer buta, odzieży</t>
  </si>
  <si>
    <t>Klienci odzieży, obuwia</t>
  </si>
  <si>
    <t>Konkurs L</t>
  </si>
  <si>
    <t>ID</t>
  </si>
  <si>
    <t>Konkursy w internecie</t>
  </si>
  <si>
    <t>Opis baz</t>
  </si>
  <si>
    <t>ID C07</t>
  </si>
  <si>
    <t>ID C08</t>
  </si>
  <si>
    <t>ID C10</t>
  </si>
  <si>
    <t>ID C11</t>
  </si>
  <si>
    <t>ID C21</t>
  </si>
  <si>
    <t>ID C22</t>
  </si>
  <si>
    <t>ID C25</t>
  </si>
  <si>
    <t>ID C27</t>
  </si>
  <si>
    <t>ID C29</t>
  </si>
  <si>
    <t>ID C30</t>
  </si>
  <si>
    <t xml:space="preserve">Konkurs L </t>
  </si>
  <si>
    <t xml:space="preserve">Opinie www </t>
  </si>
  <si>
    <t>Konkurs E</t>
  </si>
  <si>
    <t>Konkurs N</t>
  </si>
  <si>
    <t>Konkurs Hobby</t>
  </si>
  <si>
    <t>Zakupy w Internecie</t>
  </si>
  <si>
    <t>zainteresowania, hobby</t>
  </si>
  <si>
    <t>Kryteria wyboru</t>
  </si>
  <si>
    <t>Konkursy, bardzo młode osoby</t>
  </si>
  <si>
    <t>Baza osób zainteresowanych modą, markowymi ubraniami i perfumami, osoby kupujące wysyłkowo. Nadaje się do wszelkiej komunikacji dla Firm poszukujących młode osoby, statystycznie o średnim i wyższym dochodzie. Nadaje się do kampanii dobrych produktów i usług.</t>
  </si>
  <si>
    <t>Baza osób zainteresowanych modą, markowymi ubraniami i perfumami, osoby kupujące wysyłkowo, wyrażające swoje opinie w internecie. Nadaje się do wszelkich kampanii bezpośrerednich do młodych osób.</t>
  </si>
  <si>
    <t>Matki z dziećmi. B. duża ilość informacji. Baza dobrych relacji.</t>
  </si>
  <si>
    <t>Osoby zainteresowane modą, markowymi ubraniami i perfumami, osoby kupujące wysyłkowo, wyrażające swoje opinie w internecie.Mozliwość wszelkiej komunikacji.</t>
  </si>
  <si>
    <t>Osoby, które wypełniają ankiety on-line oraz biorą udział w konkursach. Znane jest hobby potencjalnego Klienta. Korzystając z tej informacji łatwiej pozyskać Klienta. Rekomendowana do Projektów CC oraz e-mail.</t>
  </si>
  <si>
    <t>Moda, ubrenia, perfumy, zakupy w internecie.</t>
  </si>
  <si>
    <t>Lekarze opisani wg specjalizacji</t>
  </si>
  <si>
    <t>Głównie lekarze, ale też farmaceuci, studenci medycyny, uczestnicy Konferencji i Sypmozjów lekarskich, czytenicy publikacji fachowych. Baza z bardzo dobrymi relacjami przeznaczona jest do komunikacji mailowej. Osoby o stosunkowo wysokim potencjale zakupowym.</t>
  </si>
  <si>
    <t>Baza Osób zainteresowane ofertami telekomunikacyjnymi, finansowymi, odzieżowymi, dot. sprzętu RTV/AGD</t>
  </si>
  <si>
    <t>Zakupy w internecie i w komunikacji bezpośredniej.</t>
  </si>
  <si>
    <t>Adres email</t>
  </si>
  <si>
    <t>Adres pocztow.</t>
  </si>
  <si>
    <t>Telefon kom+stac.</t>
  </si>
  <si>
    <t>Sympozja naukowe, Konferencje, Czasopisma</t>
  </si>
  <si>
    <t>Forma budowy bazy</t>
  </si>
  <si>
    <t>Moda, kosmetyki, zakupy wysyłkowe. Młode, zamożne.</t>
  </si>
  <si>
    <t>Internet, ankiety on-line. Znane jest hobby</t>
  </si>
  <si>
    <t>Telefon komórk.</t>
  </si>
  <si>
    <t>Podstawowe informacje</t>
  </si>
  <si>
    <t>Rodzaj / Numer ID / koszyk</t>
  </si>
  <si>
    <t>Kryterium / Nazwy wg MR</t>
  </si>
  <si>
    <t>ID C33</t>
  </si>
  <si>
    <t>Kierowcy</t>
  </si>
  <si>
    <t>Województwo obecne</t>
  </si>
  <si>
    <t>Województwo stare</t>
  </si>
  <si>
    <t>Posiada urządzenia mobilne</t>
  </si>
  <si>
    <t>Zakup aplikacji na urządzenia mobilne</t>
  </si>
  <si>
    <t>Baza transakcyjna kierowców odpłatnie korzystających z apilkacji mobilnych. Powstała w 2011-2014 r. Szczegółowe informacje o urządzeniach kierowców. Zawiera tylko numery komórkowe z podz. na miasto i 3 kategorie dochodów. Doskonała do wysyłek SMS, dla branży motoryzacyjnej oraz multimedialnej.</t>
  </si>
  <si>
    <t>Charakterystyka baz</t>
  </si>
  <si>
    <t xml:space="preserve"> ustawiony GPS </t>
  </si>
  <si>
    <t xml:space="preserve"> posiada ekran dotykowy </t>
  </si>
  <si>
    <t xml:space="preserve"> system w telefonie</t>
  </si>
  <si>
    <t xml:space="preserve"> rozdzielczość urządz. mobilnego</t>
  </si>
  <si>
    <t>Ankiety osobiste</t>
  </si>
  <si>
    <t>CC, SMS</t>
  </si>
  <si>
    <t xml:space="preserve">Baza kierowców korzystających 
z aplikacji mobilnych.
</t>
  </si>
  <si>
    <t xml:space="preserve">www.marketingrelacji.com </t>
  </si>
  <si>
    <t>Ogólnopolska baza młodych matek, z którymi utrzymywane sa b. dobre relacje. Możliwość 26 selekcji np. lokalizacja, wiek matki i dziecka, ilość dzieci, podróże - miejsce, zakupy przez Internet, dochód, zawód matki / ojca, aktywność zawodowa, alergia w rodzinie. Precyzyjny dobór grupy docelowej. Wysokie efekty.</t>
  </si>
  <si>
    <t>Komunikacja, aktualizacja</t>
  </si>
  <si>
    <t>Zestawienie opisów baz B2C do komunikacji bezpośredniej.</t>
  </si>
  <si>
    <t>Zestawienie statystyk baz B2C do komunikacji bezpośredniej.</t>
  </si>
  <si>
    <t>Udział w konkursach i loteriach mobilnych oraz on-line.</t>
  </si>
  <si>
    <t xml:space="preserve">www, konkursy, 
off-line (punkty sprzedaży detalicznej/prasa/TV)
</t>
  </si>
  <si>
    <t xml:space="preserve">Baza użytkowników internetu. Chętni do udziału w konkursach, loteriach mobilnych. Baza posida 20 kryteriów wybory, w tym data urodzenia, data zodiaku. Dodatkowo: ilość i wiek dzieci, pozycja zawodowa, częśc bazy zawiera poziom wynagrodzenia i dochód w gospodarstwie domowym. </t>
  </si>
  <si>
    <t>DM, CC, SMS, email</t>
  </si>
  <si>
    <t>ID C32</t>
  </si>
  <si>
    <t>e-commerce 2 - ubrania i turystyka</t>
  </si>
  <si>
    <t xml:space="preserve">Mobilni - prenumeratorzy  </t>
  </si>
  <si>
    <t>CC,DM,SMS,email</t>
  </si>
  <si>
    <t>CC,DM,SMS</t>
  </si>
  <si>
    <t>Prenumerata, mobilni Klienci, zainteresowania</t>
  </si>
  <si>
    <t>Baza transakcyjna zawiera dane Klientów którzy zamawiają przez Call Center i Internet ubrania oraz wycieczki (baza z przewagą kobiet, ale również sa mężczyźni)</t>
  </si>
  <si>
    <t>Baza zawiera bardzo dużą liczbę numerów telefonów komórkowych. Klienci korzystający z prenumerat, osoby korzystające aktywnie z komunikacji mobilnej (z określonymi zainteresowaniami). Zawiera dużą ilość nowych rekordów.</t>
  </si>
  <si>
    <t>zakupy w internecie, transakcje handlowe , wycieczki</t>
  </si>
  <si>
    <t>Transakcje handlowe, internet</t>
  </si>
  <si>
    <t>Transakcje handlowe w oparciu o wysyłki SMS, e-mail</t>
  </si>
  <si>
    <t>ID C37</t>
  </si>
  <si>
    <t>ID C38</t>
  </si>
  <si>
    <t>ID C39</t>
  </si>
  <si>
    <t>ID C40</t>
  </si>
  <si>
    <t>Transakcyjna 2 Zakupy i płatności              on-line</t>
  </si>
  <si>
    <t>Transakcyjna 3 Moda, zdrowie, uroda</t>
  </si>
  <si>
    <t>kod pocztowy</t>
  </si>
  <si>
    <t>Imię</t>
  </si>
  <si>
    <t>ID C41</t>
  </si>
  <si>
    <t>Transakcyjna 2 - Zakupy i płatności on-line</t>
  </si>
  <si>
    <t>Transakcyjna 3 - Moda, zdrowie, uroda</t>
  </si>
  <si>
    <t>miasto/miejscowość</t>
  </si>
  <si>
    <t>Aktywne kobiety w internecie</t>
  </si>
  <si>
    <t>Baza Klientów którzy dokonali różnych zakupów</t>
  </si>
  <si>
    <t>Klienci z dużych miast dokonujący zakupów przez internet i sposób bezpośredni</t>
  </si>
  <si>
    <t>CC,DM,SMS, email</t>
  </si>
  <si>
    <t>Przy składaniu zamowień przez internet</t>
  </si>
  <si>
    <t>Przy składaniu zamówień</t>
  </si>
  <si>
    <t>Przy składaniu zamówień i rejestracja na portalach</t>
  </si>
  <si>
    <t>ID C42</t>
  </si>
  <si>
    <t>ID C43</t>
  </si>
  <si>
    <t>Dochód - zamożność</t>
  </si>
  <si>
    <t>nazwisko</t>
  </si>
  <si>
    <t>Transakcyjna 5 Eksluzywne wyjazdy zagraniczne</t>
  </si>
  <si>
    <t>Transakcyjna 6 Nieruchomości, mieszkania</t>
  </si>
  <si>
    <t>Transakcyjna 7 Sprzedaż bezp. Prezentacje</t>
  </si>
  <si>
    <t>Transakcyjna 4 Klienci e-commerce z dużych miast</t>
  </si>
  <si>
    <t>Mamy z Rodzinami</t>
  </si>
  <si>
    <t>Zainteresowania inne</t>
  </si>
  <si>
    <t>Zainteresowanie: filmem</t>
  </si>
  <si>
    <t>Zainteresowanie: muzyką</t>
  </si>
  <si>
    <t>Osoby aktywne na rynku pracy</t>
  </si>
  <si>
    <t>portal internetowy</t>
  </si>
  <si>
    <t>Ankiety wypełniane podczas spotkań</t>
  </si>
  <si>
    <t>Baza powstała podczas prezentacji produktów ( koce, kołdry) oferowanych w sprzedaży bezpośredniej</t>
  </si>
  <si>
    <t>Transakcyjna 6 -Nieruchomości, mieszkania</t>
  </si>
  <si>
    <t>Transakcyjna 7 -Sprzedaż bezp. Prezentacje</t>
  </si>
  <si>
    <t>e-mail</t>
  </si>
  <si>
    <t>Baza transakcyjna - osoby kupujące online za pośrednictwem systemu transakcyjnego. Szerokie możliwości targetowania zakupowego i behawioralnego</t>
  </si>
  <si>
    <t>Baza kobieca (ok 95% to kobiety) zainteresowane modą, kosmetykami, domem, zdrowiem i urodą. Bardzo dobra reakcja bazy na treści kobiece i urodowe.</t>
  </si>
  <si>
    <t>Baza transakcyjna - osoby kupujące online i zamawiające produkty przez Operatora pocztowego. Wszechstronne możliwości targeowania</t>
  </si>
  <si>
    <t>Transakcyjna 4 - Klienci e-commerce z dużych miast</t>
  </si>
  <si>
    <t>Transakcyjna 5 -Eksluzywne wyjazdy zagraniczne</t>
  </si>
  <si>
    <t xml:space="preserve">Baza transakcyjna osób często wyjeżdżających za granicę - wycieczki zorganizowane oraz kupujących bilety lotnicze. Średnia wartość zamówienia 5000 zł. </t>
  </si>
  <si>
    <t>Baza osób kupujących, sprzedających i wynajmujących mieszkania. Bardzo wiarygodne dane dotyczące lokalizacji.</t>
  </si>
  <si>
    <t>Kobiety: Zdrowie i Uroda</t>
  </si>
  <si>
    <t>Klienci dokonujący zakupów podczas prezentacji, spotkań.</t>
  </si>
  <si>
    <t>Klienci którzy kupili mieszkania i domy</t>
  </si>
  <si>
    <t>Osoby aktywnie na rynku pracy. Poszukujące i które rozpoczęły nową racę.</t>
  </si>
  <si>
    <t>producent i model urz.mobilnego</t>
  </si>
  <si>
    <t>Transakcyjna 8 - Osoby pracujące</t>
  </si>
  <si>
    <t>Transakcyjna 8 Osoby pracujące</t>
  </si>
  <si>
    <t>ID C45</t>
  </si>
  <si>
    <t>Finanse B2C</t>
  </si>
  <si>
    <t>SMS, CC, email</t>
  </si>
  <si>
    <t>Osoby zainteresowane kredytem w latach 2014-2017</t>
  </si>
  <si>
    <t>landing page</t>
  </si>
  <si>
    <t>Baza zimnych Leadów osób zainteresowanych kredytami</t>
  </si>
  <si>
    <t>Warszawa, dnia 19.03.2019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</si>
</sst>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color indexed="8"/>
      <name val="Century Gothic"/>
      <family val="2"/>
    </font>
    <font>
      <b/>
      <u val="single"/>
      <sz val="14"/>
      <color indexed="12"/>
      <name val="Century Gothic"/>
      <family val="2"/>
    </font>
    <font>
      <sz val="14"/>
      <color indexed="8"/>
      <name val="Czcionka tekstu podstawowego"/>
      <family val="2"/>
    </font>
    <font>
      <sz val="14"/>
      <color indexed="8"/>
      <name val="Century Gothic"/>
      <family val="2"/>
    </font>
    <font>
      <b/>
      <u val="single"/>
      <sz val="12"/>
      <color indexed="12"/>
      <name val="Century Gothic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14"/>
      <color theme="1"/>
      <name val="Century Gothic"/>
      <family val="2"/>
    </font>
    <font>
      <b/>
      <u val="single"/>
      <sz val="14"/>
      <color theme="10"/>
      <name val="Century Gothic"/>
      <family val="2"/>
    </font>
    <font>
      <sz val="14"/>
      <color theme="1"/>
      <name val="Czcionka tekstu podstawowego"/>
      <family val="2"/>
    </font>
    <font>
      <sz val="14"/>
      <color theme="1"/>
      <name val="Century Gothic"/>
      <family val="2"/>
    </font>
    <font>
      <b/>
      <u val="single"/>
      <sz val="12"/>
      <color theme="1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6" fillId="0" borderId="0" xfId="0" applyFont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7" fillId="31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31" borderId="0" xfId="0" applyFont="1" applyFill="1" applyAlignment="1">
      <alignment vertical="center" wrapText="1"/>
    </xf>
    <xf numFmtId="4" fontId="59" fillId="31" borderId="0" xfId="0" applyNumberFormat="1" applyFont="1" applyFill="1" applyAlignment="1">
      <alignment horizontal="center" vertical="center" wrapText="1"/>
    </xf>
    <xf numFmtId="0" fontId="59" fillId="31" borderId="10" xfId="0" applyFont="1" applyFill="1" applyBorder="1" applyAlignment="1">
      <alignment horizontal="center" vertical="center" wrapText="1"/>
    </xf>
    <xf numFmtId="4" fontId="60" fillId="33" borderId="0" xfId="0" applyNumberFormat="1" applyFont="1" applyFill="1" applyAlignment="1">
      <alignment horizontal="center" vertical="center" wrapText="1"/>
    </xf>
    <xf numFmtId="4" fontId="60" fillId="34" borderId="0" xfId="0" applyNumberFormat="1" applyFont="1" applyFill="1" applyAlignment="1">
      <alignment horizontal="center" vertical="center" wrapText="1"/>
    </xf>
    <xf numFmtId="4" fontId="60" fillId="33" borderId="0" xfId="0" applyNumberFormat="1" applyFont="1" applyFill="1" applyAlignment="1">
      <alignment horizontal="left" vertical="center" wrapText="1"/>
    </xf>
    <xf numFmtId="4" fontId="60" fillId="34" borderId="0" xfId="0" applyNumberFormat="1" applyFont="1" applyFill="1" applyAlignment="1">
      <alignment horizontal="left" vertical="center" wrapText="1"/>
    </xf>
    <xf numFmtId="4" fontId="61" fillId="33" borderId="0" xfId="0" applyNumberFormat="1" applyFont="1" applyFill="1" applyAlignment="1">
      <alignment horizontal="left" vertical="center" wrapText="1"/>
    </xf>
    <xf numFmtId="3" fontId="61" fillId="33" borderId="0" xfId="0" applyNumberFormat="1" applyFont="1" applyFill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left" vertical="center" wrapText="1"/>
    </xf>
    <xf numFmtId="4" fontId="61" fillId="34" borderId="0" xfId="0" applyNumberFormat="1" applyFont="1" applyFill="1" applyAlignment="1">
      <alignment horizontal="left" vertical="center" wrapText="1"/>
    </xf>
    <xf numFmtId="3" fontId="61" fillId="34" borderId="0" xfId="0" applyNumberFormat="1" applyFont="1" applyFill="1" applyAlignment="1">
      <alignment horizontal="center" vertical="center" wrapText="1"/>
    </xf>
    <xf numFmtId="4" fontId="61" fillId="34" borderId="11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4" fontId="59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4" fontId="3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62" fillId="0" borderId="0" xfId="0" applyFont="1" applyAlignment="1">
      <alignment/>
    </xf>
    <xf numFmtId="0" fontId="7" fillId="0" borderId="0" xfId="52" applyFont="1" applyAlignment="1">
      <alignment horizontal="left" vertical="center"/>
      <protection/>
    </xf>
    <xf numFmtId="0" fontId="63" fillId="0" borderId="0" xfId="44" applyFont="1" applyAlignment="1" applyProtection="1">
      <alignment vertical="center"/>
      <protection/>
    </xf>
    <xf numFmtId="0" fontId="7" fillId="0" borderId="0" xfId="52" applyFont="1" applyAlignment="1">
      <alignment horizontal="right" vertical="center"/>
      <protection/>
    </xf>
    <xf numFmtId="3" fontId="7" fillId="0" borderId="0" xfId="52" applyNumberFormat="1" applyFont="1" applyAlignment="1">
      <alignment horizontal="center" vertical="center"/>
      <protection/>
    </xf>
    <xf numFmtId="0" fontId="7" fillId="0" borderId="0" xfId="0" applyFont="1" applyAlignment="1">
      <alignment/>
    </xf>
    <xf numFmtId="3" fontId="7" fillId="0" borderId="0" xfId="52" applyNumberFormat="1" applyFont="1" applyAlignment="1">
      <alignment horizontal="left"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2" fillId="35" borderId="13" xfId="52" applyFont="1" applyFill="1" applyBorder="1" applyAlignment="1">
      <alignment horizontal="center" vertical="center"/>
      <protection/>
    </xf>
    <xf numFmtId="0" fontId="62" fillId="35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7" fillId="35" borderId="14" xfId="52" applyFont="1" applyFill="1" applyBorder="1" applyAlignment="1">
      <alignment vertical="center" wrapText="1"/>
      <protection/>
    </xf>
    <xf numFmtId="0" fontId="7" fillId="35" borderId="13" xfId="52" applyFont="1" applyFill="1" applyBorder="1" applyAlignment="1">
      <alignment horizontal="center" vertical="center" textRotation="90" wrapText="1"/>
      <protection/>
    </xf>
    <xf numFmtId="0" fontId="62" fillId="35" borderId="13" xfId="52" applyFont="1" applyFill="1" applyBorder="1" applyAlignment="1">
      <alignment horizontal="center" vertical="center" textRotation="90" wrapText="1"/>
      <protection/>
    </xf>
    <xf numFmtId="0" fontId="62" fillId="35" borderId="13" xfId="0" applyFont="1" applyFill="1" applyBorder="1" applyAlignment="1">
      <alignment horizontal="center" vertical="center" textRotation="90" wrapText="1"/>
    </xf>
    <xf numFmtId="0" fontId="62" fillId="35" borderId="15" xfId="0" applyFont="1" applyFill="1" applyBorder="1" applyAlignment="1">
      <alignment horizontal="center" vertical="center" textRotation="90" wrapText="1"/>
    </xf>
    <xf numFmtId="0" fontId="62" fillId="0" borderId="0" xfId="0" applyFont="1" applyAlignment="1">
      <alignment/>
    </xf>
    <xf numFmtId="0" fontId="7" fillId="31" borderId="13" xfId="52" applyFont="1" applyFill="1" applyBorder="1" applyAlignment="1">
      <alignment horizontal="center" vertical="center"/>
      <protection/>
    </xf>
    <xf numFmtId="0" fontId="7" fillId="31" borderId="13" xfId="52" applyFont="1" applyFill="1" applyBorder="1" applyAlignment="1">
      <alignment horizontal="left" vertical="center"/>
      <protection/>
    </xf>
    <xf numFmtId="4" fontId="7" fillId="31" borderId="13" xfId="52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3" xfId="52" applyFont="1" applyFill="1" applyBorder="1" applyAlignment="1">
      <alignment horizontal="left" vertical="center"/>
      <protection/>
    </xf>
    <xf numFmtId="4" fontId="8" fillId="36" borderId="13" xfId="52" applyNumberFormat="1" applyFont="1" applyFill="1" applyBorder="1" applyAlignment="1">
      <alignment horizontal="center" vertical="center"/>
      <protection/>
    </xf>
    <xf numFmtId="0" fontId="8" fillId="0" borderId="13" xfId="52" applyFont="1" applyBorder="1" applyAlignment="1">
      <alignment horizontal="left" vertical="center"/>
      <protection/>
    </xf>
    <xf numFmtId="4" fontId="8" fillId="0" borderId="13" xfId="52" applyNumberFormat="1" applyFont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8" fillId="31" borderId="13" xfId="52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left" vertical="center"/>
      <protection/>
    </xf>
    <xf numFmtId="4" fontId="8" fillId="34" borderId="13" xfId="52" applyNumberFormat="1" applyFont="1" applyFill="1" applyBorder="1" applyAlignment="1">
      <alignment horizontal="center" vertical="center"/>
      <protection/>
    </xf>
    <xf numFmtId="0" fontId="7" fillId="35" borderId="13" xfId="52" applyFont="1" applyFill="1" applyBorder="1" applyAlignment="1">
      <alignment horizontal="center" vertical="center" wrapText="1"/>
      <protection/>
    </xf>
    <xf numFmtId="165" fontId="7" fillId="31" borderId="13" xfId="52" applyNumberFormat="1" applyFont="1" applyFill="1" applyBorder="1" applyAlignment="1">
      <alignment horizontal="center" vertical="center"/>
      <protection/>
    </xf>
    <xf numFmtId="165" fontId="7" fillId="36" borderId="13" xfId="52" applyNumberFormat="1" applyFont="1" applyFill="1" applyBorder="1" applyAlignment="1">
      <alignment horizontal="center" vertical="center"/>
      <protection/>
    </xf>
    <xf numFmtId="165" fontId="7" fillId="34" borderId="13" xfId="52" applyNumberFormat="1" applyFont="1" applyFill="1" applyBorder="1" applyAlignment="1">
      <alignment horizontal="center" vertical="center"/>
      <protection/>
    </xf>
    <xf numFmtId="165" fontId="7" fillId="0" borderId="13" xfId="52" applyNumberFormat="1" applyFont="1" applyBorder="1" applyAlignment="1">
      <alignment horizontal="center" vertical="center"/>
      <protection/>
    </xf>
    <xf numFmtId="0" fontId="59" fillId="31" borderId="0" xfId="0" applyFont="1" applyFill="1" applyAlignment="1">
      <alignment horizontal="center" vertical="center" wrapText="1"/>
    </xf>
    <xf numFmtId="0" fontId="59" fillId="31" borderId="11" xfId="0" applyFont="1" applyFill="1" applyBorder="1" applyAlignment="1">
      <alignment horizontal="center" vertical="center" wrapText="1"/>
    </xf>
    <xf numFmtId="0" fontId="66" fillId="0" borderId="12" xfId="44" applyFont="1" applyBorder="1" applyAlignment="1" applyProtection="1">
      <alignment horizontal="left" vertical="center"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7" fillId="35" borderId="19" xfId="52" applyFont="1" applyFill="1" applyBorder="1" applyAlignment="1">
      <alignment horizontal="center" vertical="center" wrapText="1"/>
      <protection/>
    </xf>
    <xf numFmtId="0" fontId="7" fillId="35" borderId="20" xfId="52" applyFont="1" applyFill="1" applyBorder="1" applyAlignment="1">
      <alignment horizontal="center" vertical="center" wrapText="1"/>
      <protection/>
    </xf>
    <xf numFmtId="0" fontId="7" fillId="35" borderId="14" xfId="52" applyFont="1" applyFill="1" applyBorder="1" applyAlignment="1">
      <alignment horizontal="left" vertical="center" wrapText="1"/>
      <protection/>
    </xf>
    <xf numFmtId="0" fontId="7" fillId="35" borderId="21" xfId="52" applyFont="1" applyFill="1" applyBorder="1" applyAlignment="1">
      <alignment horizontal="left" vertical="center" wrapText="1"/>
      <protection/>
    </xf>
    <xf numFmtId="0" fontId="62" fillId="0" borderId="12" xfId="0" applyFont="1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1028700</xdr:colOff>
      <xdr:row>1</xdr:row>
      <xdr:rowOff>180975</xdr:rowOff>
    </xdr:from>
    <xdr:to>
      <xdr:col>12</xdr:col>
      <xdr:colOff>2047875</xdr:colOff>
      <xdr:row>3</xdr:row>
      <xdr:rowOff>9525</xdr:rowOff>
    </xdr:to>
    <xdr:pic>
      <xdr:nvPicPr>
        <xdr:cNvPr id="1" name="Obraz 1" descr="C:\Documents and Settings\robertz\Pulpit\logo-m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457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19050</xdr:rowOff>
    </xdr:from>
    <xdr:to>
      <xdr:col>8</xdr:col>
      <xdr:colOff>381000</xdr:colOff>
      <xdr:row>0</xdr:row>
      <xdr:rowOff>390525</xdr:rowOff>
    </xdr:to>
    <xdr:pic>
      <xdr:nvPicPr>
        <xdr:cNvPr id="1" name="Obraz 3" descr="C:\Documents and Settings\robertz\Pulpit\logo-m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05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relacj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relacj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view="pageBreakPreview" zoomScale="80" zoomScaleSheetLayoutView="8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L7" sqref="L7"/>
    </sheetView>
  </sheetViews>
  <sheetFormatPr defaultColWidth="8.796875" defaultRowHeight="14.25"/>
  <cols>
    <col min="1" max="1" width="1.1015625" style="6" customWidth="1"/>
    <col min="2" max="2" width="7.09765625" style="7" customWidth="1"/>
    <col min="3" max="3" width="13.5" style="3" customWidth="1"/>
    <col min="4" max="6" width="8.8984375" style="2" customWidth="1"/>
    <col min="7" max="8" width="9.59765625" style="2" customWidth="1"/>
    <col min="9" max="9" width="13.59765625" style="8" customWidth="1"/>
    <col min="10" max="10" width="33.59765625" style="6" customWidth="1"/>
    <col min="11" max="11" width="8.69921875" style="1" customWidth="1"/>
    <col min="12" max="12" width="21.3984375" style="6" customWidth="1"/>
    <col min="13" max="13" width="84.8984375" style="6" customWidth="1"/>
    <col min="14" max="16384" width="9" style="6" customWidth="1"/>
  </cols>
  <sheetData>
    <row r="1" spans="2:13" s="3" customFormat="1" ht="21.75" customHeight="1" thickBot="1">
      <c r="B1" s="23" t="s">
        <v>113</v>
      </c>
      <c r="C1" s="23"/>
      <c r="D1" s="23"/>
      <c r="E1" s="23"/>
      <c r="F1" s="23"/>
      <c r="G1" s="23"/>
      <c r="H1" s="23"/>
      <c r="I1" s="24"/>
      <c r="J1" s="72" t="s">
        <v>110</v>
      </c>
      <c r="K1" s="72"/>
      <c r="L1" s="72"/>
      <c r="M1" s="32" t="s">
        <v>188</v>
      </c>
    </row>
    <row r="2" spans="2:13" s="25" customFormat="1" ht="17.25">
      <c r="B2" s="74" t="s">
        <v>43</v>
      </c>
      <c r="C2" s="73"/>
      <c r="D2" s="73" t="s">
        <v>48</v>
      </c>
      <c r="E2" s="73"/>
      <c r="F2" s="73"/>
      <c r="G2" s="73"/>
      <c r="H2" s="73"/>
      <c r="I2" s="73" t="s">
        <v>92</v>
      </c>
      <c r="J2" s="73"/>
      <c r="K2" s="73"/>
      <c r="L2" s="73" t="s">
        <v>102</v>
      </c>
      <c r="M2" s="75"/>
    </row>
    <row r="3" spans="2:13" s="5" customFormat="1" ht="25.5">
      <c r="B3" s="26" t="s">
        <v>52</v>
      </c>
      <c r="C3" s="27" t="s">
        <v>41</v>
      </c>
      <c r="D3" s="28" t="s">
        <v>1</v>
      </c>
      <c r="E3" s="28" t="s">
        <v>84</v>
      </c>
      <c r="F3" s="28" t="s">
        <v>91</v>
      </c>
      <c r="G3" s="28" t="s">
        <v>86</v>
      </c>
      <c r="H3" s="28" t="s">
        <v>85</v>
      </c>
      <c r="I3" s="29" t="s">
        <v>112</v>
      </c>
      <c r="J3" s="30" t="s">
        <v>31</v>
      </c>
      <c r="K3" s="30" t="s">
        <v>72</v>
      </c>
      <c r="L3" s="30" t="s">
        <v>88</v>
      </c>
      <c r="M3" s="31" t="s">
        <v>54</v>
      </c>
    </row>
    <row r="4" spans="2:13" s="4" customFormat="1" ht="17.25">
      <c r="B4" s="11"/>
      <c r="C4" s="9" t="s">
        <v>1</v>
      </c>
      <c r="D4" s="10">
        <f>'Zestaw. stat. B2C'!D4</f>
        <v>29.851000000000003</v>
      </c>
      <c r="E4" s="10">
        <f>'Zestaw. stat. B2C'!D11</f>
        <v>18.661</v>
      </c>
      <c r="F4" s="10">
        <f>'Zestaw. stat. B2C'!D10</f>
        <v>15.743999999999998</v>
      </c>
      <c r="G4" s="10">
        <f>'Zestaw. stat. B2C'!D9+'Zestaw. stat. B2C'!D10</f>
        <v>17.813999999999997</v>
      </c>
      <c r="H4" s="10">
        <f>'Zestaw. stat. B2C'!D7</f>
        <v>10.657</v>
      </c>
      <c r="I4" s="70"/>
      <c r="J4" s="70"/>
      <c r="K4" s="70"/>
      <c r="L4" s="70"/>
      <c r="M4" s="71"/>
    </row>
    <row r="5" spans="2:13" s="3" customFormat="1" ht="46.5" customHeight="1">
      <c r="B5" s="22" t="s">
        <v>55</v>
      </c>
      <c r="C5" s="15" t="s">
        <v>67</v>
      </c>
      <c r="D5" s="13">
        <f>'Zestaw. stat. B2C'!E4</f>
        <v>2.6</v>
      </c>
      <c r="E5" s="13">
        <f>'Zestaw. stat. B2C'!E11</f>
        <v>2.6</v>
      </c>
      <c r="F5" s="13">
        <f>'Zestaw. stat. B2C'!E10</f>
        <v>0.69</v>
      </c>
      <c r="G5" s="13">
        <f>'Zestaw. stat. B2C'!E9+'Zestaw. stat. B2C'!E10</f>
        <v>0.75</v>
      </c>
      <c r="H5" s="13">
        <f>'Zestaw. stat. B2C'!E7</f>
        <v>0.56</v>
      </c>
      <c r="I5" s="19" t="s">
        <v>46</v>
      </c>
      <c r="J5" s="19" t="s">
        <v>89</v>
      </c>
      <c r="K5" s="20">
        <v>14</v>
      </c>
      <c r="L5" s="19" t="s">
        <v>53</v>
      </c>
      <c r="M5" s="21" t="s">
        <v>74</v>
      </c>
    </row>
    <row r="6" spans="2:13" s="3" customFormat="1" ht="46.5" customHeight="1">
      <c r="B6" s="22" t="s">
        <v>56</v>
      </c>
      <c r="C6" s="14" t="s">
        <v>68</v>
      </c>
      <c r="D6" s="12">
        <f>'Zestaw. stat. B2C'!F4</f>
        <v>3.23</v>
      </c>
      <c r="E6" s="12">
        <f>'Zestaw. stat. B2C'!F11</f>
        <v>2.06</v>
      </c>
      <c r="F6" s="12">
        <f>'Zestaw. stat. B2C'!F10</f>
        <v>1.23</v>
      </c>
      <c r="G6" s="12">
        <f>'Zestaw. stat. B2C'!F9+'Zestaw. stat. B2C'!F10</f>
        <v>1.23</v>
      </c>
      <c r="H6" s="12">
        <f>'Zestaw. stat. B2C'!F7</f>
        <v>0.48</v>
      </c>
      <c r="I6" s="16" t="s">
        <v>44</v>
      </c>
      <c r="J6" s="16" t="s">
        <v>73</v>
      </c>
      <c r="K6" s="17">
        <v>12</v>
      </c>
      <c r="L6" s="16" t="s">
        <v>53</v>
      </c>
      <c r="M6" s="18" t="s">
        <v>75</v>
      </c>
    </row>
    <row r="7" spans="2:13" s="3" customFormat="1" ht="46.5" customHeight="1">
      <c r="B7" s="22" t="s">
        <v>57</v>
      </c>
      <c r="C7" s="15" t="s">
        <v>157</v>
      </c>
      <c r="D7" s="13">
        <f>'Zestaw. stat. B2C'!G4</f>
        <v>1.26</v>
      </c>
      <c r="E7" s="13">
        <f>'Zestaw. stat. B2C'!G11</f>
        <v>0.9</v>
      </c>
      <c r="F7" s="13">
        <f>'Zestaw. stat. B2C'!G10</f>
        <v>0.3</v>
      </c>
      <c r="G7" s="13">
        <f>'Zestaw. stat. B2C'!G9+'Zestaw. stat. B2C'!G10</f>
        <v>0.3</v>
      </c>
      <c r="H7" s="13">
        <f>'Zestaw. stat. B2C'!G7</f>
        <v>0.7</v>
      </c>
      <c r="I7" s="19" t="s">
        <v>44</v>
      </c>
      <c r="J7" s="19" t="s">
        <v>76</v>
      </c>
      <c r="K7" s="20">
        <v>24</v>
      </c>
      <c r="L7" s="19" t="s">
        <v>107</v>
      </c>
      <c r="M7" s="21" t="s">
        <v>111</v>
      </c>
    </row>
    <row r="8" spans="2:13" s="3" customFormat="1" ht="46.5" customHeight="1">
      <c r="B8" s="22" t="s">
        <v>58</v>
      </c>
      <c r="C8" s="14" t="s">
        <v>65</v>
      </c>
      <c r="D8" s="12">
        <f>'Zestaw. stat. B2C'!H4</f>
        <v>1.2</v>
      </c>
      <c r="E8" s="12">
        <f>'Zestaw. stat. B2C'!H11</f>
        <v>1.2</v>
      </c>
      <c r="F8" s="12"/>
      <c r="G8" s="12">
        <f>'Zestaw. stat. B2C'!H9+'Zestaw. stat. B2C'!H10</f>
        <v>0</v>
      </c>
      <c r="H8" s="12">
        <f>'Zestaw. stat. B2C'!H7</f>
        <v>0.1</v>
      </c>
      <c r="I8" s="16" t="s">
        <v>47</v>
      </c>
      <c r="J8" s="16" t="s">
        <v>50</v>
      </c>
      <c r="K8" s="17">
        <v>8</v>
      </c>
      <c r="L8" s="16" t="s">
        <v>53</v>
      </c>
      <c r="M8" s="18" t="s">
        <v>49</v>
      </c>
    </row>
    <row r="9" spans="2:13" s="3" customFormat="1" ht="46.5" customHeight="1">
      <c r="B9" s="22" t="s">
        <v>59</v>
      </c>
      <c r="C9" s="15" t="s">
        <v>66</v>
      </c>
      <c r="D9" s="13">
        <f>'Zestaw. stat. B2C'!I4</f>
        <v>2.5</v>
      </c>
      <c r="E9" s="13">
        <f>'Zestaw. stat. B2C'!I11</f>
        <v>2.5</v>
      </c>
      <c r="F9" s="13">
        <f>'Zestaw. stat. B2C'!I10</f>
        <v>0.1</v>
      </c>
      <c r="G9" s="13">
        <f>'Zestaw. stat. B2C'!I9+'Zestaw. stat. B2C'!I10</f>
        <v>0.2</v>
      </c>
      <c r="H9" s="13">
        <f>'Zestaw. stat. B2C'!I7</f>
        <v>0.04</v>
      </c>
      <c r="I9" s="19" t="s">
        <v>44</v>
      </c>
      <c r="J9" s="19" t="s">
        <v>79</v>
      </c>
      <c r="K9" s="20">
        <v>7</v>
      </c>
      <c r="L9" s="19" t="s">
        <v>53</v>
      </c>
      <c r="M9" s="21" t="s">
        <v>77</v>
      </c>
    </row>
    <row r="10" spans="2:13" s="3" customFormat="1" ht="46.5" customHeight="1">
      <c r="B10" s="22" t="s">
        <v>60</v>
      </c>
      <c r="C10" s="14" t="s">
        <v>69</v>
      </c>
      <c r="D10" s="12">
        <f>'Zestaw. stat. B2C'!J4</f>
        <v>1.26</v>
      </c>
      <c r="E10" s="12">
        <f>'Zestaw. stat. B2C'!J11</f>
        <v>1.26</v>
      </c>
      <c r="F10" s="12">
        <f>'Zestaw. stat. B2C'!J10</f>
        <v>0.6</v>
      </c>
      <c r="G10" s="12">
        <f>'Zestaw. stat. B2C'!J9+'Zestaw. stat. B2C'!J10</f>
        <v>1.7000000000000002</v>
      </c>
      <c r="H10" s="12">
        <f>'Zestaw. stat. B2C'!J7</f>
        <v>1</v>
      </c>
      <c r="I10" s="16" t="s">
        <v>30</v>
      </c>
      <c r="J10" s="16" t="s">
        <v>90</v>
      </c>
      <c r="K10" s="17">
        <v>15</v>
      </c>
      <c r="L10" s="16" t="s">
        <v>116</v>
      </c>
      <c r="M10" s="18" t="s">
        <v>78</v>
      </c>
    </row>
    <row r="11" spans="2:13" s="3" customFormat="1" ht="46.5" customHeight="1">
      <c r="B11" s="22" t="s">
        <v>61</v>
      </c>
      <c r="C11" s="15" t="s">
        <v>32</v>
      </c>
      <c r="D11" s="13">
        <f>'Zestaw. stat. B2C'!K4</f>
        <v>0.04</v>
      </c>
      <c r="E11" s="13">
        <f>'Zestaw. stat. B2C'!K11</f>
        <v>0.04</v>
      </c>
      <c r="F11" s="13"/>
      <c r="G11" s="13">
        <f>'Zestaw. stat. B2C'!K9+'Zestaw. stat. B2C'!K10</f>
        <v>0.03</v>
      </c>
      <c r="H11" s="13">
        <f>'Zestaw. stat. B2C'!K7</f>
        <v>0</v>
      </c>
      <c r="I11" s="19" t="s">
        <v>30</v>
      </c>
      <c r="J11" s="19" t="s">
        <v>80</v>
      </c>
      <c r="K11" s="20">
        <v>4</v>
      </c>
      <c r="L11" s="19" t="s">
        <v>87</v>
      </c>
      <c r="M11" s="21" t="s">
        <v>81</v>
      </c>
    </row>
    <row r="12" spans="2:13" s="3" customFormat="1" ht="46.5" customHeight="1">
      <c r="B12" s="22" t="s">
        <v>62</v>
      </c>
      <c r="C12" s="14" t="s">
        <v>70</v>
      </c>
      <c r="D12" s="12">
        <f>'Zestaw. stat. B2C'!L4</f>
        <v>1</v>
      </c>
      <c r="E12" s="12">
        <f>'Zestaw. stat. B2C'!L11</f>
        <v>1</v>
      </c>
      <c r="F12" s="12">
        <f>'Zestaw. stat. B2C'!L10</f>
        <v>0.6</v>
      </c>
      <c r="G12" s="12">
        <f>'Zestaw. stat. B2C'!L9+'Zestaw. stat. B2C'!L10</f>
        <v>0.8999999999999999</v>
      </c>
      <c r="H12" s="12">
        <f>'Zestaw. stat. B2C'!L7</f>
        <v>0</v>
      </c>
      <c r="I12" s="16" t="s">
        <v>46</v>
      </c>
      <c r="J12" s="16" t="s">
        <v>83</v>
      </c>
      <c r="K12" s="17">
        <v>3</v>
      </c>
      <c r="L12" s="16" t="s">
        <v>45</v>
      </c>
      <c r="M12" s="18" t="s">
        <v>82</v>
      </c>
    </row>
    <row r="13" spans="2:13" s="3" customFormat="1" ht="46.5" customHeight="1">
      <c r="B13" s="22" t="s">
        <v>63</v>
      </c>
      <c r="C13" s="15" t="s">
        <v>38</v>
      </c>
      <c r="D13" s="13">
        <f>'Zestaw. stat. B2C'!M4</f>
        <v>2.2</v>
      </c>
      <c r="E13" s="13">
        <f>'Zestaw. stat. B2C'!M11</f>
        <v>1.8</v>
      </c>
      <c r="F13" s="13">
        <f>'Zestaw. stat. B2C'!M10</f>
        <v>2</v>
      </c>
      <c r="G13" s="13">
        <f>'Zestaw. stat. B2C'!M9+'Zestaw. stat. B2C'!M10</f>
        <v>2</v>
      </c>
      <c r="H13" s="13">
        <f>'Zestaw. stat. B2C'!M7</f>
        <v>2.2</v>
      </c>
      <c r="I13" s="19" t="s">
        <v>118</v>
      </c>
      <c r="J13" s="19" t="s">
        <v>115</v>
      </c>
      <c r="K13" s="20">
        <v>20</v>
      </c>
      <c r="L13" s="19" t="s">
        <v>116</v>
      </c>
      <c r="M13" s="21" t="s">
        <v>117</v>
      </c>
    </row>
    <row r="14" spans="2:13" s="3" customFormat="1" ht="46.5" customHeight="1">
      <c r="B14" s="22" t="s">
        <v>64</v>
      </c>
      <c r="C14" s="14" t="s">
        <v>96</v>
      </c>
      <c r="D14" s="12">
        <f>'Zestaw. stat. B2C'!N4</f>
        <v>0.42</v>
      </c>
      <c r="E14" s="12"/>
      <c r="F14" s="12">
        <f>'Zestaw. stat. B2C'!N10</f>
        <v>0.42</v>
      </c>
      <c r="G14" s="12">
        <f>'Zestaw. stat. B2C'!N9+'Zestaw. stat. B2C'!N10</f>
        <v>0.42</v>
      </c>
      <c r="H14" s="12">
        <f>'Zestaw. stat. B2C'!N7</f>
        <v>0</v>
      </c>
      <c r="I14" s="16" t="s">
        <v>108</v>
      </c>
      <c r="J14" s="16" t="s">
        <v>109</v>
      </c>
      <c r="K14" s="17">
        <v>9</v>
      </c>
      <c r="L14" s="16" t="s">
        <v>100</v>
      </c>
      <c r="M14" s="18" t="s">
        <v>101</v>
      </c>
    </row>
    <row r="15" spans="2:13" s="3" customFormat="1" ht="46.5" customHeight="1">
      <c r="B15" s="22" t="s">
        <v>119</v>
      </c>
      <c r="C15" s="15" t="s">
        <v>120</v>
      </c>
      <c r="D15" s="13">
        <f>'Zestaw. stat. B2C'!O4</f>
        <v>2.65</v>
      </c>
      <c r="E15" s="13">
        <f>'Zestaw. stat. B2C'!O11</f>
        <v>0.11</v>
      </c>
      <c r="F15" s="13">
        <f>'Zestaw. stat. B2C'!O10</f>
        <v>2.66</v>
      </c>
      <c r="G15" s="13">
        <f>'Zestaw. stat. B2C'!O9+'Zestaw. stat. B2C'!O10</f>
        <v>2.87</v>
      </c>
      <c r="H15" s="13">
        <f>'Zestaw. stat. B2C'!O7</f>
        <v>2.65</v>
      </c>
      <c r="I15" s="19" t="s">
        <v>122</v>
      </c>
      <c r="J15" s="19" t="s">
        <v>127</v>
      </c>
      <c r="K15" s="20">
        <v>7</v>
      </c>
      <c r="L15" s="19" t="s">
        <v>128</v>
      </c>
      <c r="M15" s="21" t="s">
        <v>125</v>
      </c>
    </row>
    <row r="16" spans="2:13" s="3" customFormat="1" ht="46.5" customHeight="1">
      <c r="B16" s="22" t="s">
        <v>95</v>
      </c>
      <c r="C16" s="14" t="s">
        <v>121</v>
      </c>
      <c r="D16" s="12">
        <f>'Zestaw. stat. B2C'!P4</f>
        <v>6.3</v>
      </c>
      <c r="E16" s="12">
        <f>'Zestaw. stat. B2C'!P11</f>
        <v>0.5</v>
      </c>
      <c r="F16" s="12">
        <f>'Zestaw. stat. B2C'!P10</f>
        <v>6.3</v>
      </c>
      <c r="G16" s="12">
        <f>'Zestaw. stat. B2C'!P9+'Zestaw. stat. B2C'!P10</f>
        <v>6.3</v>
      </c>
      <c r="H16" s="12">
        <f>'Zestaw. stat. B2C'!P7</f>
        <v>0</v>
      </c>
      <c r="I16" s="16" t="s">
        <v>46</v>
      </c>
      <c r="J16" s="16" t="s">
        <v>124</v>
      </c>
      <c r="K16" s="17">
        <v>7</v>
      </c>
      <c r="L16" s="16" t="s">
        <v>129</v>
      </c>
      <c r="M16" s="18" t="s">
        <v>126</v>
      </c>
    </row>
    <row r="17" spans="2:13" s="3" customFormat="1" ht="46.5" customHeight="1">
      <c r="B17" s="22" t="s">
        <v>130</v>
      </c>
      <c r="C17" s="15" t="s">
        <v>139</v>
      </c>
      <c r="D17" s="13">
        <f>'Zestaw. stat. B2C'!Q4</f>
        <v>1.5</v>
      </c>
      <c r="E17" s="13">
        <f>'Zestaw. stat. B2C'!Q11</f>
        <v>1.5</v>
      </c>
      <c r="F17" s="13">
        <f>'Zestaw. stat. B2C'!Q10</f>
        <v>0.1</v>
      </c>
      <c r="G17" s="13">
        <f>'Zestaw. stat. B2C'!Q10+'Zestaw. stat. B2C'!Q9</f>
        <v>0.25</v>
      </c>
      <c r="H17" s="13">
        <f>'Zestaw. stat. B2C'!Q7</f>
        <v>0.52</v>
      </c>
      <c r="I17" s="19" t="s">
        <v>46</v>
      </c>
      <c r="J17" s="19" t="s">
        <v>143</v>
      </c>
      <c r="K17" s="20">
        <v>16</v>
      </c>
      <c r="L17" s="19" t="s">
        <v>146</v>
      </c>
      <c r="M17" s="21" t="s">
        <v>168</v>
      </c>
    </row>
    <row r="18" spans="2:13" s="3" customFormat="1" ht="46.5" customHeight="1">
      <c r="B18" s="22" t="s">
        <v>131</v>
      </c>
      <c r="C18" s="14" t="s">
        <v>140</v>
      </c>
      <c r="D18" s="12">
        <f>'Zestaw. stat. B2C'!R4</f>
        <v>1.66</v>
      </c>
      <c r="E18" s="12">
        <f>'Zestaw. stat. B2C'!R11</f>
        <v>1.66</v>
      </c>
      <c r="F18" s="12"/>
      <c r="G18" s="12">
        <f>'Zestaw. stat. B2C'!R9+'Zestaw. stat. B2C'!R10</f>
        <v>0</v>
      </c>
      <c r="H18" s="12">
        <f>'Zestaw. stat. B2C'!R7</f>
        <v>1.4</v>
      </c>
      <c r="I18" s="16" t="s">
        <v>30</v>
      </c>
      <c r="J18" s="16" t="s">
        <v>142</v>
      </c>
      <c r="K18" s="17">
        <v>11</v>
      </c>
      <c r="L18" s="16" t="s">
        <v>146</v>
      </c>
      <c r="M18" s="18" t="s">
        <v>169</v>
      </c>
    </row>
    <row r="19" spans="2:13" s="3" customFormat="1" ht="46.5" customHeight="1">
      <c r="B19" s="22" t="s">
        <v>132</v>
      </c>
      <c r="C19" s="15" t="s">
        <v>171</v>
      </c>
      <c r="D19" s="13">
        <f>'Zestaw. stat. B2C'!S4</f>
        <v>0.3</v>
      </c>
      <c r="E19" s="13">
        <f>'Zestaw. stat. B2C'!S11</f>
        <v>0.3</v>
      </c>
      <c r="F19" s="13">
        <f>'Zestaw. stat. B2C'!S10</f>
        <v>0.05</v>
      </c>
      <c r="G19" s="13">
        <f>'Zestaw. stat. B2C'!S10+'Zestaw. stat. B2C'!S9</f>
        <v>0.1</v>
      </c>
      <c r="H19" s="13">
        <f>'Zestaw. stat. B2C'!S7</f>
        <v>0.25</v>
      </c>
      <c r="I19" s="19" t="s">
        <v>145</v>
      </c>
      <c r="J19" s="19" t="s">
        <v>144</v>
      </c>
      <c r="K19" s="20">
        <v>13</v>
      </c>
      <c r="L19" s="19" t="s">
        <v>147</v>
      </c>
      <c r="M19" s="21" t="s">
        <v>170</v>
      </c>
    </row>
    <row r="20" spans="2:13" s="3" customFormat="1" ht="46.5" customHeight="1">
      <c r="B20" s="22" t="s">
        <v>133</v>
      </c>
      <c r="C20" s="14" t="s">
        <v>172</v>
      </c>
      <c r="D20" s="12">
        <f>'Zestaw. stat. B2C'!T4</f>
        <v>0.35</v>
      </c>
      <c r="E20" s="12">
        <f>'Zestaw. stat. B2C'!T11</f>
        <v>0.35</v>
      </c>
      <c r="F20" s="12"/>
      <c r="G20" s="12">
        <f>'Zestaw. stat. B2C'!T9+'Zestaw. stat. B2C'!T10</f>
        <v>0</v>
      </c>
      <c r="H20" s="12">
        <f>'Zestaw. stat. B2C'!T7</f>
        <v>0</v>
      </c>
      <c r="I20" s="16" t="s">
        <v>30</v>
      </c>
      <c r="J20" s="16" t="s">
        <v>175</v>
      </c>
      <c r="K20" s="17">
        <v>10</v>
      </c>
      <c r="L20" s="16" t="s">
        <v>148</v>
      </c>
      <c r="M20" s="18" t="s">
        <v>173</v>
      </c>
    </row>
    <row r="21" spans="2:13" s="3" customFormat="1" ht="46.5" customHeight="1">
      <c r="B21" s="22" t="s">
        <v>138</v>
      </c>
      <c r="C21" s="15" t="s">
        <v>165</v>
      </c>
      <c r="D21" s="13">
        <f>'Zestaw. stat. B2C'!U4</f>
        <v>0.13</v>
      </c>
      <c r="E21" s="13">
        <f>'Zestaw. stat. B2C'!U11</f>
        <v>0.13</v>
      </c>
      <c r="F21" s="13"/>
      <c r="G21" s="13"/>
      <c r="H21" s="13">
        <f>'Zestaw. stat. B2C'!U7</f>
        <v>0</v>
      </c>
      <c r="I21" s="19" t="s">
        <v>167</v>
      </c>
      <c r="J21" s="19" t="s">
        <v>177</v>
      </c>
      <c r="K21" s="20">
        <v>7</v>
      </c>
      <c r="L21" s="19" t="s">
        <v>128</v>
      </c>
      <c r="M21" s="21" t="s">
        <v>174</v>
      </c>
    </row>
    <row r="22" spans="2:13" s="3" customFormat="1" ht="46.5" customHeight="1">
      <c r="B22" s="22" t="s">
        <v>149</v>
      </c>
      <c r="C22" s="14" t="s">
        <v>166</v>
      </c>
      <c r="D22" s="12">
        <f>'Zestaw. stat. B2C'!V4</f>
        <v>0.5</v>
      </c>
      <c r="E22" s="12"/>
      <c r="F22" s="12">
        <f>'Zestaw. stat. B2C'!V10</f>
        <v>0.15</v>
      </c>
      <c r="G22" s="12">
        <f>'Zestaw. stat. B2C'!V9+'Zestaw. stat. B2C'!V10</f>
        <v>0.15</v>
      </c>
      <c r="H22" s="12">
        <f>'Zestaw. stat. B2C'!V7</f>
        <v>0.5</v>
      </c>
      <c r="I22" s="16" t="s">
        <v>123</v>
      </c>
      <c r="J22" s="16" t="s">
        <v>176</v>
      </c>
      <c r="K22" s="17">
        <v>9</v>
      </c>
      <c r="L22" s="16" t="s">
        <v>163</v>
      </c>
      <c r="M22" s="18" t="s">
        <v>164</v>
      </c>
    </row>
    <row r="23" spans="2:13" s="3" customFormat="1" ht="46.5" customHeight="1">
      <c r="B23" s="22" t="s">
        <v>150</v>
      </c>
      <c r="C23" s="15" t="s">
        <v>180</v>
      </c>
      <c r="D23" s="13">
        <f>'Zestaw. stat. B2C'!W4</f>
        <v>0.471</v>
      </c>
      <c r="E23" s="13">
        <f>'Zestaw. stat. B2C'!W11</f>
        <v>0.471</v>
      </c>
      <c r="F23" s="13">
        <f>'Zestaw. stat. B2C'!W10</f>
        <v>0.264</v>
      </c>
      <c r="G23" s="13">
        <f>'Zestaw. stat. B2C'!W9+'Zestaw. stat. B2C'!W10</f>
        <v>0.334</v>
      </c>
      <c r="H23" s="13">
        <f>'Zestaw. stat. B2C'!W7</f>
        <v>0.257</v>
      </c>
      <c r="I23" s="19" t="s">
        <v>145</v>
      </c>
      <c r="J23" s="19" t="s">
        <v>178</v>
      </c>
      <c r="K23" s="20">
        <v>15</v>
      </c>
      <c r="L23" s="19" t="s">
        <v>162</v>
      </c>
      <c r="M23" s="21" t="s">
        <v>161</v>
      </c>
    </row>
    <row r="24" spans="2:13" s="3" customFormat="1" ht="46.5" customHeight="1">
      <c r="B24" s="22" t="s">
        <v>182</v>
      </c>
      <c r="C24" s="14" t="s">
        <v>183</v>
      </c>
      <c r="D24" s="12">
        <v>0.28</v>
      </c>
      <c r="E24" s="12">
        <v>0.28</v>
      </c>
      <c r="F24" s="12">
        <v>0.28</v>
      </c>
      <c r="G24" s="12">
        <f>'Zestaw. stat. B2C'!X9+'Zestaw. stat. B2C'!X10</f>
        <v>0.28</v>
      </c>
      <c r="H24" s="12">
        <f>'Zestaw. stat. B2C'!X7</f>
        <v>0</v>
      </c>
      <c r="I24" s="16" t="s">
        <v>184</v>
      </c>
      <c r="J24" s="16" t="s">
        <v>185</v>
      </c>
      <c r="K24" s="17">
        <v>7</v>
      </c>
      <c r="L24" s="16" t="s">
        <v>186</v>
      </c>
      <c r="M24" s="18" t="s">
        <v>187</v>
      </c>
    </row>
  </sheetData>
  <sheetProtection/>
  <mergeCells count="6">
    <mergeCell ref="I4:M4"/>
    <mergeCell ref="J1:L1"/>
    <mergeCell ref="D2:H2"/>
    <mergeCell ref="B2:C2"/>
    <mergeCell ref="I2:K2"/>
    <mergeCell ref="L2:M2"/>
  </mergeCells>
  <hyperlinks>
    <hyperlink ref="J1" r:id="rId1" display="www.marketingrelacji.com "/>
  </hyperlinks>
  <printOptions/>
  <pageMargins left="0.7086614173228347" right="0.7086614173228347" top="0.7480314960629921" bottom="0.7480314960629921" header="0.31496062992125984" footer="0.31496062992125984"/>
  <pageSetup orientation="landscape" paperSize="9" scale="3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view="pageBreakPreview" zoomScale="70" zoomScaleNormal="50" zoomScaleSheetLayoutView="7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4" sqref="F14"/>
    </sheetView>
  </sheetViews>
  <sheetFormatPr defaultColWidth="8.796875" defaultRowHeight="14.25"/>
  <cols>
    <col min="1" max="1" width="2.09765625" style="40" customWidth="1"/>
    <col min="2" max="2" width="4.09765625" style="40" customWidth="1"/>
    <col min="3" max="3" width="37.09765625" style="40" customWidth="1"/>
    <col min="4" max="4" width="11.8984375" style="40" customWidth="1"/>
    <col min="5" max="18" width="11.19921875" style="40" customWidth="1"/>
    <col min="19" max="20" width="12" style="40" customWidth="1"/>
    <col min="21" max="21" width="11.19921875" style="40" customWidth="1"/>
    <col min="22" max="22" width="11.59765625" style="40" customWidth="1"/>
    <col min="23" max="23" width="11.69921875" style="40" customWidth="1"/>
    <col min="24" max="24" width="9.8984375" style="40" customWidth="1"/>
    <col min="25" max="25" width="9.59765625" style="33" customWidth="1"/>
    <col min="26" max="16384" width="9" style="40" customWidth="1"/>
  </cols>
  <sheetData>
    <row r="1" spans="1:22" ht="33" customHeight="1" thickBot="1">
      <c r="A1" s="33"/>
      <c r="B1" s="34" t="s">
        <v>114</v>
      </c>
      <c r="C1" s="33"/>
      <c r="D1" s="33"/>
      <c r="E1" s="35" t="s">
        <v>110</v>
      </c>
      <c r="F1" s="33"/>
      <c r="G1" s="36"/>
      <c r="H1" s="37"/>
      <c r="I1" s="38"/>
      <c r="J1" s="33"/>
      <c r="K1" s="39"/>
      <c r="L1" s="80" t="s">
        <v>188</v>
      </c>
      <c r="M1" s="38"/>
      <c r="N1" s="33"/>
      <c r="O1" s="60"/>
      <c r="V1" s="60"/>
    </row>
    <row r="2" spans="1:25" ht="21.75" customHeight="1">
      <c r="A2" s="41"/>
      <c r="B2" s="76" t="s">
        <v>0</v>
      </c>
      <c r="C2" s="78" t="s">
        <v>93</v>
      </c>
      <c r="D2" s="79"/>
      <c r="E2" s="42" t="s">
        <v>55</v>
      </c>
      <c r="F2" s="42" t="s">
        <v>56</v>
      </c>
      <c r="G2" s="42" t="s">
        <v>57</v>
      </c>
      <c r="H2" s="42" t="s">
        <v>58</v>
      </c>
      <c r="I2" s="65" t="s">
        <v>59</v>
      </c>
      <c r="J2" s="65" t="s">
        <v>60</v>
      </c>
      <c r="K2" s="65" t="s">
        <v>61</v>
      </c>
      <c r="L2" s="65" t="s">
        <v>62</v>
      </c>
      <c r="M2" s="65" t="s">
        <v>63</v>
      </c>
      <c r="N2" s="43" t="s">
        <v>64</v>
      </c>
      <c r="O2" s="43" t="s">
        <v>119</v>
      </c>
      <c r="P2" s="43" t="s">
        <v>95</v>
      </c>
      <c r="Q2" s="43" t="s">
        <v>130</v>
      </c>
      <c r="R2" s="43" t="s">
        <v>131</v>
      </c>
      <c r="S2" s="43" t="s">
        <v>132</v>
      </c>
      <c r="T2" s="43" t="s">
        <v>133</v>
      </c>
      <c r="U2" s="43" t="s">
        <v>138</v>
      </c>
      <c r="V2" s="43" t="s">
        <v>149</v>
      </c>
      <c r="W2" s="43" t="s">
        <v>150</v>
      </c>
      <c r="X2" s="43" t="s">
        <v>182</v>
      </c>
      <c r="Y2" s="43"/>
    </row>
    <row r="3" spans="1:25" ht="117.75" customHeight="1">
      <c r="A3" s="44"/>
      <c r="B3" s="77"/>
      <c r="C3" s="45" t="s">
        <v>94</v>
      </c>
      <c r="D3" s="46" t="s">
        <v>1</v>
      </c>
      <c r="E3" s="47" t="s">
        <v>67</v>
      </c>
      <c r="F3" s="47" t="s">
        <v>68</v>
      </c>
      <c r="G3" s="47" t="s">
        <v>157</v>
      </c>
      <c r="H3" s="47" t="s">
        <v>51</v>
      </c>
      <c r="I3" s="46" t="s">
        <v>42</v>
      </c>
      <c r="J3" s="47" t="s">
        <v>40</v>
      </c>
      <c r="K3" s="47" t="s">
        <v>32</v>
      </c>
      <c r="L3" s="46" t="s">
        <v>39</v>
      </c>
      <c r="M3" s="46" t="s">
        <v>38</v>
      </c>
      <c r="N3" s="48" t="s">
        <v>96</v>
      </c>
      <c r="O3" s="49" t="s">
        <v>120</v>
      </c>
      <c r="P3" s="49" t="s">
        <v>121</v>
      </c>
      <c r="Q3" s="49" t="s">
        <v>134</v>
      </c>
      <c r="R3" s="49" t="s">
        <v>135</v>
      </c>
      <c r="S3" s="49" t="s">
        <v>156</v>
      </c>
      <c r="T3" s="49" t="s">
        <v>153</v>
      </c>
      <c r="U3" s="49" t="s">
        <v>154</v>
      </c>
      <c r="V3" s="49" t="s">
        <v>155</v>
      </c>
      <c r="W3" s="49" t="s">
        <v>181</v>
      </c>
      <c r="X3" s="49" t="s">
        <v>183</v>
      </c>
      <c r="Y3" s="49" t="s">
        <v>1</v>
      </c>
    </row>
    <row r="4" spans="1:25" s="33" customFormat="1" ht="18">
      <c r="A4" s="50"/>
      <c r="B4" s="51">
        <v>1</v>
      </c>
      <c r="C4" s="52" t="s">
        <v>2</v>
      </c>
      <c r="D4" s="53">
        <f aca="true" t="shared" si="0" ref="D4:D9">Y4</f>
        <v>29.851000000000003</v>
      </c>
      <c r="E4" s="53">
        <v>2.6</v>
      </c>
      <c r="F4" s="53">
        <v>3.23</v>
      </c>
      <c r="G4" s="53">
        <v>1.26</v>
      </c>
      <c r="H4" s="53">
        <v>1.2</v>
      </c>
      <c r="I4" s="53">
        <v>2.5</v>
      </c>
      <c r="J4" s="53">
        <v>1.26</v>
      </c>
      <c r="K4" s="53">
        <v>0.04</v>
      </c>
      <c r="L4" s="53">
        <v>1</v>
      </c>
      <c r="M4" s="53">
        <v>2.2</v>
      </c>
      <c r="N4" s="53">
        <v>0.42</v>
      </c>
      <c r="O4" s="53">
        <v>2.65</v>
      </c>
      <c r="P4" s="53">
        <v>6.3</v>
      </c>
      <c r="Q4" s="53">
        <v>1.5</v>
      </c>
      <c r="R4" s="53">
        <v>1.66</v>
      </c>
      <c r="S4" s="53">
        <v>0.3</v>
      </c>
      <c r="T4" s="53">
        <v>0.35</v>
      </c>
      <c r="U4" s="53">
        <v>0.13</v>
      </c>
      <c r="V4" s="53">
        <v>0.5</v>
      </c>
      <c r="W4" s="53">
        <v>0.471</v>
      </c>
      <c r="X4" s="53">
        <v>0.28</v>
      </c>
      <c r="Y4" s="53">
        <f>SUM(E4:X4)</f>
        <v>29.851000000000003</v>
      </c>
    </row>
    <row r="5" spans="1:25" s="33" customFormat="1" ht="18">
      <c r="A5" s="50"/>
      <c r="B5" s="55">
        <v>2</v>
      </c>
      <c r="C5" s="56" t="s">
        <v>137</v>
      </c>
      <c r="D5" s="67">
        <f t="shared" si="0"/>
        <v>12.141</v>
      </c>
      <c r="E5" s="57">
        <v>0.1</v>
      </c>
      <c r="F5" s="57">
        <v>1.2</v>
      </c>
      <c r="G5" s="57">
        <v>0.7</v>
      </c>
      <c r="H5" s="57">
        <v>1.05</v>
      </c>
      <c r="I5" s="57"/>
      <c r="J5" s="57">
        <v>1.26</v>
      </c>
      <c r="K5" s="57"/>
      <c r="L5" s="57"/>
      <c r="M5" s="57">
        <v>1.9</v>
      </c>
      <c r="N5" s="57"/>
      <c r="O5" s="57">
        <v>2.65</v>
      </c>
      <c r="P5" s="57"/>
      <c r="Q5" s="57">
        <v>1.5</v>
      </c>
      <c r="R5" s="57">
        <v>0.42</v>
      </c>
      <c r="S5" s="57">
        <v>0.3</v>
      </c>
      <c r="T5" s="57"/>
      <c r="U5" s="57"/>
      <c r="V5" s="57">
        <v>0.5</v>
      </c>
      <c r="W5" s="57">
        <v>0.28099999999999997</v>
      </c>
      <c r="X5" s="57">
        <v>0.28</v>
      </c>
      <c r="Y5" s="66">
        <f>SUM(E5:X5)</f>
        <v>12.141</v>
      </c>
    </row>
    <row r="6" spans="1:25" ht="18">
      <c r="A6" s="54"/>
      <c r="B6" s="55">
        <v>3</v>
      </c>
      <c r="C6" s="63" t="s">
        <v>152</v>
      </c>
      <c r="D6" s="68">
        <f t="shared" si="0"/>
        <v>12.041</v>
      </c>
      <c r="E6" s="64">
        <v>0.1</v>
      </c>
      <c r="F6" s="64">
        <v>1.1</v>
      </c>
      <c r="G6" s="64">
        <v>0.7</v>
      </c>
      <c r="H6" s="64">
        <v>1.05</v>
      </c>
      <c r="I6" s="64"/>
      <c r="J6" s="64">
        <v>1.26</v>
      </c>
      <c r="K6" s="64"/>
      <c r="L6" s="64"/>
      <c r="M6" s="64">
        <v>1.9</v>
      </c>
      <c r="N6" s="64"/>
      <c r="O6" s="64">
        <v>2.65</v>
      </c>
      <c r="P6" s="64"/>
      <c r="Q6" s="64">
        <v>1.5</v>
      </c>
      <c r="R6" s="64">
        <v>0.42</v>
      </c>
      <c r="S6" s="64">
        <v>0.3</v>
      </c>
      <c r="T6" s="64"/>
      <c r="U6" s="64"/>
      <c r="V6" s="64">
        <v>0.5</v>
      </c>
      <c r="W6" s="64">
        <v>0.28099999999999997</v>
      </c>
      <c r="X6" s="64">
        <v>0.28</v>
      </c>
      <c r="Y6" s="66">
        <f>SUM(E6:X6)</f>
        <v>12.041</v>
      </c>
    </row>
    <row r="7" spans="1:25" s="60" customFormat="1" ht="18">
      <c r="A7" s="54"/>
      <c r="B7" s="55">
        <v>4</v>
      </c>
      <c r="C7" s="56" t="s">
        <v>6</v>
      </c>
      <c r="D7" s="67">
        <f t="shared" si="0"/>
        <v>10.657</v>
      </c>
      <c r="E7" s="57">
        <v>0.56</v>
      </c>
      <c r="F7" s="57">
        <v>0.48</v>
      </c>
      <c r="G7" s="57">
        <v>0.7</v>
      </c>
      <c r="H7" s="57">
        <v>0.1</v>
      </c>
      <c r="I7" s="57">
        <v>0.04</v>
      </c>
      <c r="J7" s="57">
        <v>1</v>
      </c>
      <c r="K7" s="57"/>
      <c r="L7" s="57"/>
      <c r="M7" s="57">
        <v>2.2</v>
      </c>
      <c r="N7" s="57"/>
      <c r="O7" s="57">
        <v>2.65</v>
      </c>
      <c r="P7" s="57"/>
      <c r="Q7" s="57">
        <v>0.52</v>
      </c>
      <c r="R7" s="57">
        <v>1.4</v>
      </c>
      <c r="S7" s="57">
        <v>0.25</v>
      </c>
      <c r="T7" s="57"/>
      <c r="U7" s="57"/>
      <c r="V7" s="57">
        <v>0.5</v>
      </c>
      <c r="W7" s="57">
        <v>0.257</v>
      </c>
      <c r="X7" s="57"/>
      <c r="Y7" s="66">
        <f>SUM(E7:W7)</f>
        <v>10.657</v>
      </c>
    </row>
    <row r="8" spans="1:25" s="60" customFormat="1" ht="18">
      <c r="A8" s="54"/>
      <c r="B8" s="55">
        <v>5</v>
      </c>
      <c r="C8" s="58" t="s">
        <v>136</v>
      </c>
      <c r="D8" s="69">
        <f t="shared" si="0"/>
        <v>9.793</v>
      </c>
      <c r="E8" s="59">
        <v>0.56</v>
      </c>
      <c r="F8" s="59">
        <v>1.23</v>
      </c>
      <c r="G8" s="59">
        <v>0.7</v>
      </c>
      <c r="H8" s="59">
        <v>0.1</v>
      </c>
      <c r="I8" s="59">
        <v>0.04</v>
      </c>
      <c r="J8" s="59">
        <v>1</v>
      </c>
      <c r="K8" s="59"/>
      <c r="L8" s="59"/>
      <c r="M8" s="59">
        <v>1.7</v>
      </c>
      <c r="N8" s="59"/>
      <c r="O8" s="59">
        <v>2.65</v>
      </c>
      <c r="P8" s="59"/>
      <c r="Q8" s="59">
        <v>0.52</v>
      </c>
      <c r="R8" s="59"/>
      <c r="S8" s="59">
        <v>0.25</v>
      </c>
      <c r="T8" s="59"/>
      <c r="U8" s="59"/>
      <c r="V8" s="59">
        <v>0.5</v>
      </c>
      <c r="W8" s="59">
        <v>0.263</v>
      </c>
      <c r="X8" s="59">
        <v>0.28</v>
      </c>
      <c r="Y8" s="66">
        <f>SUM(E8:X8)</f>
        <v>9.793</v>
      </c>
    </row>
    <row r="9" spans="1:25" s="60" customFormat="1" ht="18">
      <c r="A9" s="54"/>
      <c r="B9" s="55">
        <v>6</v>
      </c>
      <c r="C9" s="56" t="s">
        <v>3</v>
      </c>
      <c r="D9" s="67">
        <f t="shared" si="0"/>
        <v>2.07</v>
      </c>
      <c r="E9" s="57">
        <v>0.06</v>
      </c>
      <c r="F9" s="57"/>
      <c r="G9" s="57"/>
      <c r="H9" s="57"/>
      <c r="I9" s="57">
        <v>0.1</v>
      </c>
      <c r="J9" s="57">
        <v>1.1</v>
      </c>
      <c r="K9" s="57">
        <v>0.03</v>
      </c>
      <c r="L9" s="57">
        <v>0.3</v>
      </c>
      <c r="M9" s="57"/>
      <c r="N9" s="57"/>
      <c r="O9" s="57">
        <v>0.21</v>
      </c>
      <c r="P9" s="57"/>
      <c r="Q9" s="57">
        <v>0.15</v>
      </c>
      <c r="R9" s="57"/>
      <c r="S9" s="57">
        <v>0.05</v>
      </c>
      <c r="T9" s="57"/>
      <c r="U9" s="57"/>
      <c r="V9" s="57"/>
      <c r="W9" s="57">
        <v>0.06999999999999999</v>
      </c>
      <c r="X9" s="57"/>
      <c r="Y9" s="66">
        <f>SUM(E9:W9)</f>
        <v>2.07</v>
      </c>
    </row>
    <row r="10" spans="1:25" ht="18">
      <c r="A10" s="61"/>
      <c r="B10" s="55">
        <v>7</v>
      </c>
      <c r="C10" s="58" t="s">
        <v>4</v>
      </c>
      <c r="D10" s="69">
        <f aca="true" t="shared" si="1" ref="D10:D15">Y10</f>
        <v>15.743999999999998</v>
      </c>
      <c r="E10" s="59">
        <v>0.69</v>
      </c>
      <c r="F10" s="59">
        <v>1.23</v>
      </c>
      <c r="G10" s="59">
        <v>0.3</v>
      </c>
      <c r="H10" s="59"/>
      <c r="I10" s="59">
        <v>0.1</v>
      </c>
      <c r="J10" s="59">
        <v>0.6</v>
      </c>
      <c r="K10" s="59"/>
      <c r="L10" s="59">
        <v>0.6</v>
      </c>
      <c r="M10" s="59">
        <v>2</v>
      </c>
      <c r="N10" s="59">
        <v>0.42</v>
      </c>
      <c r="O10" s="59">
        <v>2.66</v>
      </c>
      <c r="P10" s="59">
        <v>6.3</v>
      </c>
      <c r="Q10" s="59">
        <v>0.1</v>
      </c>
      <c r="R10" s="59"/>
      <c r="S10" s="59">
        <v>0.05</v>
      </c>
      <c r="T10" s="59"/>
      <c r="U10" s="59"/>
      <c r="V10" s="59">
        <v>0.15</v>
      </c>
      <c r="W10" s="59">
        <v>0.264</v>
      </c>
      <c r="X10" s="59">
        <v>0.28</v>
      </c>
      <c r="Y10" s="66">
        <f>SUM(E10:X10)</f>
        <v>15.743999999999998</v>
      </c>
    </row>
    <row r="11" spans="1:25" ht="18">
      <c r="A11" s="54"/>
      <c r="B11" s="55">
        <v>8</v>
      </c>
      <c r="C11" s="56" t="s">
        <v>5</v>
      </c>
      <c r="D11" s="67">
        <f t="shared" si="1"/>
        <v>18.661</v>
      </c>
      <c r="E11" s="57">
        <v>2.6</v>
      </c>
      <c r="F11" s="57">
        <v>2.06</v>
      </c>
      <c r="G11" s="57">
        <v>0.9</v>
      </c>
      <c r="H11" s="57">
        <v>1.2</v>
      </c>
      <c r="I11" s="57">
        <v>2.5</v>
      </c>
      <c r="J11" s="57">
        <v>1.26</v>
      </c>
      <c r="K11" s="57">
        <v>0.04</v>
      </c>
      <c r="L11" s="57">
        <v>1</v>
      </c>
      <c r="M11" s="57">
        <v>1.8</v>
      </c>
      <c r="N11" s="57"/>
      <c r="O11" s="57">
        <v>0.11</v>
      </c>
      <c r="P11" s="57">
        <v>0.5</v>
      </c>
      <c r="Q11" s="57">
        <v>1.5</v>
      </c>
      <c r="R11" s="57">
        <v>1.66</v>
      </c>
      <c r="S11" s="57">
        <v>0.3</v>
      </c>
      <c r="T11" s="57">
        <v>0.35</v>
      </c>
      <c r="U11" s="57">
        <v>0.13</v>
      </c>
      <c r="V11" s="57"/>
      <c r="W11" s="57">
        <v>0.471</v>
      </c>
      <c r="X11" s="57">
        <v>0.28</v>
      </c>
      <c r="Y11" s="66">
        <f>SUM(E11:X11)</f>
        <v>18.661</v>
      </c>
    </row>
    <row r="12" spans="1:25" s="60" customFormat="1" ht="18">
      <c r="A12" s="54"/>
      <c r="B12" s="55">
        <v>9</v>
      </c>
      <c r="C12" s="58" t="s">
        <v>11</v>
      </c>
      <c r="D12" s="69">
        <f t="shared" si="1"/>
        <v>10.698303000000001</v>
      </c>
      <c r="E12" s="59">
        <v>0.1</v>
      </c>
      <c r="F12" s="59">
        <v>1.23</v>
      </c>
      <c r="G12" s="59">
        <v>0.7</v>
      </c>
      <c r="H12" s="59">
        <v>0.75</v>
      </c>
      <c r="I12" s="59">
        <v>0.4275</v>
      </c>
      <c r="J12" s="59">
        <v>0.879803</v>
      </c>
      <c r="K12" s="59">
        <v>0.02</v>
      </c>
      <c r="L12" s="59"/>
      <c r="M12" s="59"/>
      <c r="N12" s="59"/>
      <c r="O12" s="59">
        <v>2.65</v>
      </c>
      <c r="P12" s="59">
        <v>1</v>
      </c>
      <c r="Q12" s="59">
        <v>0.9</v>
      </c>
      <c r="R12" s="59">
        <v>1.5</v>
      </c>
      <c r="S12" s="59">
        <v>0.26</v>
      </c>
      <c r="T12" s="59"/>
      <c r="U12" s="59"/>
      <c r="V12" s="59"/>
      <c r="W12" s="59">
        <v>0.28099999999999997</v>
      </c>
      <c r="X12" s="59">
        <v>0.28</v>
      </c>
      <c r="Y12" s="66">
        <f>SUM(E12:W12)</f>
        <v>10.698303000000001</v>
      </c>
    </row>
    <row r="13" spans="1:25" s="60" customFormat="1" ht="18">
      <c r="A13" s="54"/>
      <c r="B13" s="55">
        <v>10</v>
      </c>
      <c r="C13" s="56" t="s">
        <v>12</v>
      </c>
      <c r="D13" s="67">
        <f t="shared" si="1"/>
        <v>6.244999999999999</v>
      </c>
      <c r="E13" s="57">
        <v>0.06</v>
      </c>
      <c r="F13" s="57">
        <v>0.83</v>
      </c>
      <c r="G13" s="57">
        <v>0.7</v>
      </c>
      <c r="H13" s="57">
        <v>0.4</v>
      </c>
      <c r="I13" s="57"/>
      <c r="J13" s="57"/>
      <c r="K13" s="57">
        <v>0.02</v>
      </c>
      <c r="L13" s="57"/>
      <c r="M13" s="57"/>
      <c r="N13" s="57"/>
      <c r="O13" s="57">
        <v>2.07</v>
      </c>
      <c r="P13" s="57">
        <v>0.47</v>
      </c>
      <c r="Q13" s="57"/>
      <c r="R13" s="57">
        <v>1.56</v>
      </c>
      <c r="S13" s="57"/>
      <c r="T13" s="57"/>
      <c r="U13" s="57"/>
      <c r="V13" s="57"/>
      <c r="W13" s="57">
        <v>0.13499999999999998</v>
      </c>
      <c r="X13" s="57">
        <v>0.15</v>
      </c>
      <c r="Y13" s="66">
        <f>SUM(E13:W13)</f>
        <v>6.244999999999999</v>
      </c>
    </row>
    <row r="14" spans="1:25" s="60" customFormat="1" ht="18">
      <c r="A14" s="54"/>
      <c r="B14" s="55">
        <v>11</v>
      </c>
      <c r="C14" s="58" t="s">
        <v>13</v>
      </c>
      <c r="D14" s="69">
        <f t="shared" si="1"/>
        <v>2.456</v>
      </c>
      <c r="E14" s="59">
        <v>0.04</v>
      </c>
      <c r="F14" s="59">
        <v>0.4</v>
      </c>
      <c r="G14" s="59"/>
      <c r="H14" s="59">
        <v>0.35</v>
      </c>
      <c r="I14" s="59"/>
      <c r="J14" s="59"/>
      <c r="K14" s="59"/>
      <c r="L14" s="59"/>
      <c r="M14" s="59"/>
      <c r="N14" s="59"/>
      <c r="O14" s="59">
        <v>0.89</v>
      </c>
      <c r="P14" s="59">
        <v>0.53</v>
      </c>
      <c r="Q14" s="59"/>
      <c r="R14" s="59">
        <v>0.1</v>
      </c>
      <c r="S14" s="59"/>
      <c r="T14" s="59"/>
      <c r="U14" s="59"/>
      <c r="V14" s="59"/>
      <c r="W14" s="59">
        <v>0.146</v>
      </c>
      <c r="X14" s="59">
        <v>0.13</v>
      </c>
      <c r="Y14" s="66">
        <f>SUM(E14:W14)</f>
        <v>2.456</v>
      </c>
    </row>
    <row r="15" spans="1:25" s="60" customFormat="1" ht="18">
      <c r="A15" s="54"/>
      <c r="B15" s="55">
        <v>12</v>
      </c>
      <c r="C15" s="56" t="s">
        <v>9</v>
      </c>
      <c r="D15" s="67">
        <f t="shared" si="1"/>
        <v>6.544931000000001</v>
      </c>
      <c r="E15" s="57">
        <v>0.1</v>
      </c>
      <c r="F15" s="57">
        <v>1.23</v>
      </c>
      <c r="G15" s="57">
        <v>0.7</v>
      </c>
      <c r="H15" s="57">
        <v>0.45</v>
      </c>
      <c r="I15" s="57">
        <v>0.389348</v>
      </c>
      <c r="J15" s="57">
        <v>0.793583</v>
      </c>
      <c r="K15" s="57"/>
      <c r="L15" s="57"/>
      <c r="M15" s="57"/>
      <c r="N15" s="57"/>
      <c r="O15" s="57">
        <v>2.41</v>
      </c>
      <c r="P15" s="57"/>
      <c r="Q15" s="57"/>
      <c r="R15" s="57"/>
      <c r="S15" s="57"/>
      <c r="T15" s="57"/>
      <c r="U15" s="57"/>
      <c r="V15" s="57">
        <v>0.11</v>
      </c>
      <c r="W15" s="57">
        <v>0.282</v>
      </c>
      <c r="X15" s="57">
        <v>0.08</v>
      </c>
      <c r="Y15" s="66">
        <f>SUM(E15:X15)</f>
        <v>6.544931000000001</v>
      </c>
    </row>
    <row r="16" spans="1:25" s="60" customFormat="1" ht="18">
      <c r="A16" s="54"/>
      <c r="B16" s="55">
        <v>13</v>
      </c>
      <c r="C16" s="58" t="s">
        <v>10</v>
      </c>
      <c r="D16" s="69">
        <f aca="true" t="shared" si="2" ref="D16:D51">Y16</f>
        <v>4.322</v>
      </c>
      <c r="E16" s="59">
        <v>0.21</v>
      </c>
      <c r="F16" s="59">
        <v>0.61</v>
      </c>
      <c r="G16" s="59">
        <v>0.7</v>
      </c>
      <c r="H16" s="59"/>
      <c r="I16" s="59"/>
      <c r="J16" s="59"/>
      <c r="K16" s="59"/>
      <c r="L16" s="59"/>
      <c r="M16" s="59"/>
      <c r="N16" s="59"/>
      <c r="O16" s="59">
        <v>2.41</v>
      </c>
      <c r="P16" s="59"/>
      <c r="Q16" s="59"/>
      <c r="R16" s="59"/>
      <c r="S16" s="59"/>
      <c r="T16" s="59"/>
      <c r="U16" s="59"/>
      <c r="V16" s="59">
        <v>0.11</v>
      </c>
      <c r="W16" s="59">
        <v>0.282</v>
      </c>
      <c r="X16" s="59">
        <v>0.08</v>
      </c>
      <c r="Y16" s="66">
        <f aca="true" t="shared" si="3" ref="Y16:Y52">SUM(E16:W16)</f>
        <v>4.322</v>
      </c>
    </row>
    <row r="17" spans="1:25" ht="18">
      <c r="A17" s="54"/>
      <c r="B17" s="55">
        <v>14</v>
      </c>
      <c r="C17" s="56" t="s">
        <v>34</v>
      </c>
      <c r="D17" s="67">
        <f t="shared" si="2"/>
        <v>1.119836</v>
      </c>
      <c r="E17" s="57"/>
      <c r="F17" s="57">
        <v>0.14</v>
      </c>
      <c r="G17" s="57"/>
      <c r="H17" s="57"/>
      <c r="I17" s="57"/>
      <c r="J17" s="57">
        <v>0.537836</v>
      </c>
      <c r="K17" s="57"/>
      <c r="L17" s="57"/>
      <c r="M17" s="57"/>
      <c r="N17" s="57"/>
      <c r="O17" s="57">
        <v>0.2</v>
      </c>
      <c r="P17" s="57"/>
      <c r="Q17" s="57"/>
      <c r="R17" s="57"/>
      <c r="S17" s="57"/>
      <c r="T17" s="57"/>
      <c r="U17" s="57"/>
      <c r="V17" s="57"/>
      <c r="W17" s="57">
        <v>0.242</v>
      </c>
      <c r="X17" s="57"/>
      <c r="Y17" s="66">
        <f t="shared" si="3"/>
        <v>1.119836</v>
      </c>
    </row>
    <row r="18" spans="1:25" ht="18">
      <c r="A18" s="61"/>
      <c r="B18" s="55">
        <v>15</v>
      </c>
      <c r="C18" s="58" t="s">
        <v>35</v>
      </c>
      <c r="D18" s="69">
        <f t="shared" si="2"/>
        <v>0.862413</v>
      </c>
      <c r="E18" s="59"/>
      <c r="F18" s="59">
        <v>0.3</v>
      </c>
      <c r="G18" s="59"/>
      <c r="H18" s="59"/>
      <c r="I18" s="59"/>
      <c r="J18" s="59">
        <v>0.120413</v>
      </c>
      <c r="K18" s="59"/>
      <c r="L18" s="59"/>
      <c r="M18" s="59"/>
      <c r="N18" s="59"/>
      <c r="O18" s="59">
        <v>0.2</v>
      </c>
      <c r="P18" s="59"/>
      <c r="Q18" s="59"/>
      <c r="R18" s="59"/>
      <c r="S18" s="59"/>
      <c r="T18" s="59"/>
      <c r="U18" s="59"/>
      <c r="V18" s="59"/>
      <c r="W18" s="59">
        <v>0.242</v>
      </c>
      <c r="X18" s="59"/>
      <c r="Y18" s="66">
        <f t="shared" si="3"/>
        <v>0.862413</v>
      </c>
    </row>
    <row r="19" spans="1:25" ht="18">
      <c r="A19" s="54"/>
      <c r="B19" s="55">
        <v>16</v>
      </c>
      <c r="C19" s="56" t="s">
        <v>14</v>
      </c>
      <c r="D19" s="67">
        <f t="shared" si="2"/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66">
        <f t="shared" si="3"/>
        <v>0</v>
      </c>
    </row>
    <row r="20" spans="1:25" ht="18">
      <c r="A20" s="61"/>
      <c r="B20" s="55">
        <v>17</v>
      </c>
      <c r="C20" s="58" t="s">
        <v>15</v>
      </c>
      <c r="D20" s="69">
        <f t="shared" si="2"/>
        <v>0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6">
        <f t="shared" si="3"/>
        <v>0</v>
      </c>
    </row>
    <row r="21" spans="1:25" ht="18">
      <c r="A21" s="61"/>
      <c r="B21" s="55">
        <v>18</v>
      </c>
      <c r="C21" s="56" t="s">
        <v>16</v>
      </c>
      <c r="D21" s="67">
        <f t="shared" si="2"/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66">
        <f t="shared" si="3"/>
        <v>0</v>
      </c>
    </row>
    <row r="22" spans="1:25" ht="18">
      <c r="A22" s="61"/>
      <c r="B22" s="55">
        <v>19</v>
      </c>
      <c r="C22" s="58" t="s">
        <v>17</v>
      </c>
      <c r="D22" s="69">
        <f t="shared" si="2"/>
        <v>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6">
        <f t="shared" si="3"/>
        <v>0</v>
      </c>
    </row>
    <row r="23" spans="1:25" ht="18">
      <c r="A23" s="61"/>
      <c r="B23" s="55">
        <v>20</v>
      </c>
      <c r="C23" s="56" t="s">
        <v>18</v>
      </c>
      <c r="D23" s="67">
        <f t="shared" si="2"/>
        <v>1.22</v>
      </c>
      <c r="E23" s="57"/>
      <c r="F23" s="57"/>
      <c r="G23" s="57">
        <v>0.7</v>
      </c>
      <c r="H23" s="57"/>
      <c r="I23" s="57"/>
      <c r="J23" s="57"/>
      <c r="K23" s="57"/>
      <c r="L23" s="57"/>
      <c r="M23" s="57"/>
      <c r="N23" s="57"/>
      <c r="O23" s="57">
        <v>0.52</v>
      </c>
      <c r="P23" s="57"/>
      <c r="Q23" s="57"/>
      <c r="R23" s="57"/>
      <c r="S23" s="57"/>
      <c r="T23" s="57"/>
      <c r="U23" s="57"/>
      <c r="V23" s="57"/>
      <c r="W23" s="57"/>
      <c r="X23" s="57"/>
      <c r="Y23" s="66">
        <f t="shared" si="3"/>
        <v>1.22</v>
      </c>
    </row>
    <row r="24" spans="1:25" ht="18">
      <c r="A24" s="61"/>
      <c r="B24" s="55">
        <v>21</v>
      </c>
      <c r="C24" s="58" t="s">
        <v>19</v>
      </c>
      <c r="D24" s="69">
        <f t="shared" si="2"/>
        <v>0.72</v>
      </c>
      <c r="E24" s="59"/>
      <c r="F24" s="59"/>
      <c r="G24" s="59">
        <v>0.7</v>
      </c>
      <c r="H24" s="59"/>
      <c r="I24" s="59"/>
      <c r="J24" s="59"/>
      <c r="K24" s="59"/>
      <c r="L24" s="59"/>
      <c r="M24" s="59"/>
      <c r="N24" s="59"/>
      <c r="O24" s="59">
        <v>0.02</v>
      </c>
      <c r="P24" s="59"/>
      <c r="Q24" s="59"/>
      <c r="R24" s="59"/>
      <c r="S24" s="59"/>
      <c r="T24" s="59"/>
      <c r="U24" s="59"/>
      <c r="V24" s="59"/>
      <c r="W24" s="59"/>
      <c r="X24" s="59"/>
      <c r="Y24" s="66">
        <f t="shared" si="3"/>
        <v>0.72</v>
      </c>
    </row>
    <row r="25" spans="1:25" ht="18">
      <c r="A25" s="54"/>
      <c r="B25" s="55">
        <v>22</v>
      </c>
      <c r="C25" s="56" t="s">
        <v>7</v>
      </c>
      <c r="D25" s="67">
        <f t="shared" si="2"/>
        <v>1.19</v>
      </c>
      <c r="E25" s="57"/>
      <c r="F25" s="57">
        <v>0.49</v>
      </c>
      <c r="G25" s="57">
        <v>0.4</v>
      </c>
      <c r="H25" s="57"/>
      <c r="I25" s="57"/>
      <c r="J25" s="57"/>
      <c r="K25" s="57"/>
      <c r="L25" s="57"/>
      <c r="M25" s="57"/>
      <c r="N25" s="57"/>
      <c r="O25" s="57">
        <v>0.3</v>
      </c>
      <c r="P25" s="57"/>
      <c r="Q25" s="57"/>
      <c r="R25" s="57"/>
      <c r="S25" s="57"/>
      <c r="T25" s="57"/>
      <c r="U25" s="57"/>
      <c r="V25" s="57"/>
      <c r="W25" s="57"/>
      <c r="X25" s="57"/>
      <c r="Y25" s="66">
        <f t="shared" si="3"/>
        <v>1.19</v>
      </c>
    </row>
    <row r="26" spans="1:25" ht="18">
      <c r="A26" s="61"/>
      <c r="B26" s="55">
        <v>23</v>
      </c>
      <c r="C26" s="58" t="s">
        <v>8</v>
      </c>
      <c r="D26" s="69">
        <f t="shared" si="2"/>
        <v>3.79</v>
      </c>
      <c r="E26" s="59"/>
      <c r="F26" s="59">
        <v>0.74</v>
      </c>
      <c r="G26" s="59">
        <v>0.4</v>
      </c>
      <c r="H26" s="59"/>
      <c r="I26" s="59"/>
      <c r="J26" s="59"/>
      <c r="K26" s="59"/>
      <c r="L26" s="59"/>
      <c r="M26" s="59"/>
      <c r="N26" s="59"/>
      <c r="O26" s="59">
        <v>2.65</v>
      </c>
      <c r="P26" s="59"/>
      <c r="Q26" s="59"/>
      <c r="R26" s="59"/>
      <c r="S26" s="59"/>
      <c r="T26" s="59"/>
      <c r="U26" s="59"/>
      <c r="V26" s="59"/>
      <c r="W26" s="59"/>
      <c r="X26" s="59"/>
      <c r="Y26" s="66">
        <f t="shared" si="3"/>
        <v>3.79</v>
      </c>
    </row>
    <row r="27" spans="1:25" ht="18">
      <c r="A27" s="61"/>
      <c r="B27" s="55">
        <v>24</v>
      </c>
      <c r="C27" s="56" t="s">
        <v>20</v>
      </c>
      <c r="D27" s="67">
        <f t="shared" si="2"/>
        <v>5.67</v>
      </c>
      <c r="E27" s="57"/>
      <c r="F27" s="57">
        <v>1.15</v>
      </c>
      <c r="G27" s="57"/>
      <c r="H27" s="57"/>
      <c r="I27" s="57"/>
      <c r="J27" s="57"/>
      <c r="K27" s="57"/>
      <c r="L27" s="57"/>
      <c r="M27" s="57">
        <v>1.6</v>
      </c>
      <c r="N27" s="57">
        <v>0.42</v>
      </c>
      <c r="O27" s="57">
        <v>2.5</v>
      </c>
      <c r="P27" s="57"/>
      <c r="Q27" s="57"/>
      <c r="R27" s="57"/>
      <c r="S27" s="57"/>
      <c r="T27" s="57"/>
      <c r="U27" s="57"/>
      <c r="V27" s="57"/>
      <c r="W27" s="57"/>
      <c r="X27" s="57"/>
      <c r="Y27" s="66">
        <f t="shared" si="3"/>
        <v>5.67</v>
      </c>
    </row>
    <row r="28" spans="1:25" ht="18">
      <c r="A28" s="61"/>
      <c r="B28" s="55">
        <v>25</v>
      </c>
      <c r="C28" s="58" t="s">
        <v>21</v>
      </c>
      <c r="D28" s="69">
        <f t="shared" si="2"/>
        <v>0.25</v>
      </c>
      <c r="E28" s="59">
        <v>0.13</v>
      </c>
      <c r="F28" s="59">
        <v>0.12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6">
        <f t="shared" si="3"/>
        <v>0.25</v>
      </c>
    </row>
    <row r="29" spans="1:25" s="60" customFormat="1" ht="18">
      <c r="A29" s="54"/>
      <c r="B29" s="55">
        <v>26</v>
      </c>
      <c r="C29" s="56" t="s">
        <v>97</v>
      </c>
      <c r="D29" s="67">
        <f t="shared" si="2"/>
        <v>7.3599999999999985</v>
      </c>
      <c r="E29" s="57">
        <v>0.1</v>
      </c>
      <c r="F29" s="57">
        <v>1.23</v>
      </c>
      <c r="G29" s="57">
        <v>0.7</v>
      </c>
      <c r="H29" s="57"/>
      <c r="I29" s="57"/>
      <c r="J29" s="57"/>
      <c r="K29" s="57"/>
      <c r="L29" s="57"/>
      <c r="M29" s="57"/>
      <c r="N29" s="57"/>
      <c r="O29" s="57">
        <v>2.65</v>
      </c>
      <c r="P29" s="57"/>
      <c r="Q29" s="57">
        <v>0.52</v>
      </c>
      <c r="R29" s="57">
        <v>1.18</v>
      </c>
      <c r="S29" s="57">
        <v>0.26</v>
      </c>
      <c r="T29" s="57"/>
      <c r="U29" s="57">
        <v>0.22</v>
      </c>
      <c r="V29" s="57">
        <v>0.5</v>
      </c>
      <c r="W29" s="57"/>
      <c r="X29" s="57"/>
      <c r="Y29" s="66">
        <f t="shared" si="3"/>
        <v>7.3599999999999985</v>
      </c>
    </row>
    <row r="30" spans="1:25" s="60" customFormat="1" ht="18">
      <c r="A30" s="54"/>
      <c r="B30" s="55">
        <v>27</v>
      </c>
      <c r="C30" s="58" t="s">
        <v>98</v>
      </c>
      <c r="D30" s="69">
        <f t="shared" si="2"/>
        <v>3.6999999999999997</v>
      </c>
      <c r="E30" s="59">
        <v>0.1</v>
      </c>
      <c r="F30" s="59"/>
      <c r="G30" s="59">
        <v>0.7</v>
      </c>
      <c r="H30" s="59"/>
      <c r="I30" s="59"/>
      <c r="J30" s="59"/>
      <c r="K30" s="59"/>
      <c r="L30" s="59"/>
      <c r="M30" s="59"/>
      <c r="N30" s="59"/>
      <c r="O30" s="59">
        <v>2.65</v>
      </c>
      <c r="P30" s="59"/>
      <c r="Q30" s="59">
        <v>0.25</v>
      </c>
      <c r="R30" s="59"/>
      <c r="S30" s="59"/>
      <c r="T30" s="59"/>
      <c r="U30" s="59"/>
      <c r="V30" s="64"/>
      <c r="W30" s="64"/>
      <c r="X30" s="64"/>
      <c r="Y30" s="66">
        <f t="shared" si="3"/>
        <v>3.6999999999999997</v>
      </c>
    </row>
    <row r="31" spans="1:25" s="60" customFormat="1" ht="18">
      <c r="A31" s="54"/>
      <c r="B31" s="55">
        <v>28</v>
      </c>
      <c r="C31" s="56" t="s">
        <v>141</v>
      </c>
      <c r="D31" s="67">
        <f t="shared" si="2"/>
        <v>9.480275</v>
      </c>
      <c r="E31" s="57">
        <v>0.1</v>
      </c>
      <c r="F31" s="57">
        <v>1.22</v>
      </c>
      <c r="G31" s="57">
        <v>0.7</v>
      </c>
      <c r="H31" s="57">
        <v>0.45</v>
      </c>
      <c r="I31" s="57">
        <v>0.408769</v>
      </c>
      <c r="J31" s="57">
        <v>0.724506</v>
      </c>
      <c r="K31" s="57"/>
      <c r="L31" s="57"/>
      <c r="M31" s="57"/>
      <c r="N31" s="57">
        <v>0.16</v>
      </c>
      <c r="O31" s="57">
        <v>2.65</v>
      </c>
      <c r="P31" s="57">
        <v>0.5</v>
      </c>
      <c r="Q31" s="57">
        <v>0.58</v>
      </c>
      <c r="R31" s="57">
        <v>1.22</v>
      </c>
      <c r="S31" s="57">
        <v>0.26</v>
      </c>
      <c r="T31" s="57"/>
      <c r="U31" s="57">
        <v>0.25</v>
      </c>
      <c r="V31" s="57"/>
      <c r="W31" s="57">
        <v>0.257</v>
      </c>
      <c r="X31" s="57"/>
      <c r="Y31" s="66">
        <f t="shared" si="3"/>
        <v>9.480275</v>
      </c>
    </row>
    <row r="32" spans="1:25" ht="18">
      <c r="A32" s="61"/>
      <c r="B32" s="55">
        <v>29</v>
      </c>
      <c r="C32" s="58" t="s">
        <v>22</v>
      </c>
      <c r="D32" s="69">
        <f t="shared" si="2"/>
        <v>4.369999999999999</v>
      </c>
      <c r="E32" s="59"/>
      <c r="F32" s="59">
        <v>0.11</v>
      </c>
      <c r="G32" s="59"/>
      <c r="H32" s="59"/>
      <c r="I32" s="59"/>
      <c r="J32" s="59"/>
      <c r="K32" s="59"/>
      <c r="L32" s="59"/>
      <c r="M32" s="59"/>
      <c r="N32" s="59"/>
      <c r="O32" s="59">
        <v>0.25</v>
      </c>
      <c r="P32" s="59"/>
      <c r="Q32" s="59">
        <v>1.5</v>
      </c>
      <c r="R32" s="59">
        <v>1.44</v>
      </c>
      <c r="S32" s="59">
        <v>0.26</v>
      </c>
      <c r="T32" s="59"/>
      <c r="U32" s="59">
        <v>0.31</v>
      </c>
      <c r="V32" s="59">
        <v>0.5</v>
      </c>
      <c r="W32" s="59"/>
      <c r="X32" s="59"/>
      <c r="Y32" s="66">
        <f t="shared" si="3"/>
        <v>4.369999999999999</v>
      </c>
    </row>
    <row r="33" spans="1:25" ht="18">
      <c r="A33" s="61"/>
      <c r="B33" s="55">
        <v>30</v>
      </c>
      <c r="C33" s="56" t="s">
        <v>23</v>
      </c>
      <c r="D33" s="67">
        <f t="shared" si="2"/>
        <v>3.65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>
        <v>0.26</v>
      </c>
      <c r="P33" s="57"/>
      <c r="Q33" s="57">
        <v>1.5</v>
      </c>
      <c r="R33" s="57">
        <v>1.32</v>
      </c>
      <c r="S33" s="57">
        <v>0.26</v>
      </c>
      <c r="T33" s="57"/>
      <c r="U33" s="57">
        <v>0.31</v>
      </c>
      <c r="V33" s="57"/>
      <c r="W33" s="57"/>
      <c r="X33" s="57"/>
      <c r="Y33" s="66">
        <f t="shared" si="3"/>
        <v>3.65</v>
      </c>
    </row>
    <row r="34" spans="1:25" ht="18">
      <c r="A34" s="54"/>
      <c r="B34" s="55">
        <v>31</v>
      </c>
      <c r="C34" s="58" t="s">
        <v>24</v>
      </c>
      <c r="D34" s="69">
        <f t="shared" si="2"/>
        <v>0.704493</v>
      </c>
      <c r="E34" s="59"/>
      <c r="F34" s="59">
        <v>0.55</v>
      </c>
      <c r="G34" s="59"/>
      <c r="H34" s="59"/>
      <c r="I34" s="59"/>
      <c r="J34" s="59">
        <v>0.154493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6">
        <f t="shared" si="3"/>
        <v>0.704493</v>
      </c>
    </row>
    <row r="35" spans="1:25" ht="18">
      <c r="A35" s="61"/>
      <c r="B35" s="55">
        <v>32</v>
      </c>
      <c r="C35" s="56" t="s">
        <v>25</v>
      </c>
      <c r="D35" s="67">
        <f t="shared" si="2"/>
        <v>0.12</v>
      </c>
      <c r="E35" s="57"/>
      <c r="F35" s="57">
        <v>0.12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66">
        <f t="shared" si="3"/>
        <v>0.12</v>
      </c>
    </row>
    <row r="36" spans="1:25" ht="18">
      <c r="A36" s="61"/>
      <c r="B36" s="55">
        <v>33</v>
      </c>
      <c r="C36" s="58" t="s">
        <v>99</v>
      </c>
      <c r="D36" s="69">
        <f t="shared" si="2"/>
        <v>0.4</v>
      </c>
      <c r="E36" s="59"/>
      <c r="F36" s="59"/>
      <c r="G36" s="59"/>
      <c r="H36" s="59"/>
      <c r="I36" s="59"/>
      <c r="J36" s="59"/>
      <c r="K36" s="59"/>
      <c r="L36" s="59"/>
      <c r="M36" s="59"/>
      <c r="N36" s="59">
        <v>0.4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6">
        <f t="shared" si="3"/>
        <v>0.4</v>
      </c>
    </row>
    <row r="37" spans="1:25" ht="18">
      <c r="A37" s="61"/>
      <c r="B37" s="55">
        <v>34</v>
      </c>
      <c r="C37" s="56" t="s">
        <v>179</v>
      </c>
      <c r="D37" s="67">
        <f t="shared" si="2"/>
        <v>0.4</v>
      </c>
      <c r="E37" s="57"/>
      <c r="F37" s="57"/>
      <c r="G37" s="57"/>
      <c r="H37" s="57"/>
      <c r="I37" s="57"/>
      <c r="J37" s="57"/>
      <c r="K37" s="57"/>
      <c r="L37" s="57"/>
      <c r="M37" s="57"/>
      <c r="N37" s="57">
        <v>0.4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66">
        <f t="shared" si="3"/>
        <v>0.4</v>
      </c>
    </row>
    <row r="38" spans="1:25" ht="18">
      <c r="A38" s="61"/>
      <c r="B38" s="55">
        <v>35</v>
      </c>
      <c r="C38" s="58" t="s">
        <v>103</v>
      </c>
      <c r="D38" s="69">
        <f t="shared" si="2"/>
        <v>0.36</v>
      </c>
      <c r="E38" s="59"/>
      <c r="F38" s="59"/>
      <c r="G38" s="59"/>
      <c r="H38" s="59"/>
      <c r="I38" s="59"/>
      <c r="J38" s="59"/>
      <c r="K38" s="59"/>
      <c r="L38" s="59"/>
      <c r="M38" s="59"/>
      <c r="N38" s="59">
        <v>0.36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6">
        <f t="shared" si="3"/>
        <v>0.36</v>
      </c>
    </row>
    <row r="39" spans="1:25" ht="18">
      <c r="A39" s="61"/>
      <c r="B39" s="55">
        <v>36</v>
      </c>
      <c r="C39" s="56" t="s">
        <v>106</v>
      </c>
      <c r="D39" s="67">
        <f t="shared" si="2"/>
        <v>0.36</v>
      </c>
      <c r="E39" s="57"/>
      <c r="F39" s="57"/>
      <c r="G39" s="57"/>
      <c r="H39" s="57"/>
      <c r="I39" s="57"/>
      <c r="J39" s="57"/>
      <c r="K39" s="57"/>
      <c r="L39" s="57"/>
      <c r="M39" s="57"/>
      <c r="N39" s="57">
        <v>0.36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66">
        <f t="shared" si="3"/>
        <v>0.36</v>
      </c>
    </row>
    <row r="40" spans="1:25" ht="18">
      <c r="A40" s="61"/>
      <c r="B40" s="55">
        <v>37</v>
      </c>
      <c r="C40" s="58" t="s">
        <v>104</v>
      </c>
      <c r="D40" s="69">
        <f t="shared" si="2"/>
        <v>0.36</v>
      </c>
      <c r="E40" s="59"/>
      <c r="F40" s="59"/>
      <c r="G40" s="59"/>
      <c r="H40" s="59"/>
      <c r="I40" s="59"/>
      <c r="J40" s="59"/>
      <c r="K40" s="59"/>
      <c r="L40" s="59"/>
      <c r="M40" s="59"/>
      <c r="N40" s="59">
        <v>0.36</v>
      </c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6">
        <f t="shared" si="3"/>
        <v>0.36</v>
      </c>
    </row>
    <row r="41" spans="1:25" ht="18">
      <c r="A41" s="61"/>
      <c r="B41" s="55">
        <v>38</v>
      </c>
      <c r="C41" s="56" t="s">
        <v>105</v>
      </c>
      <c r="D41" s="67">
        <f t="shared" si="2"/>
        <v>0.4</v>
      </c>
      <c r="E41" s="57"/>
      <c r="F41" s="57"/>
      <c r="G41" s="57"/>
      <c r="H41" s="57"/>
      <c r="I41" s="57"/>
      <c r="J41" s="57"/>
      <c r="K41" s="57"/>
      <c r="L41" s="57"/>
      <c r="M41" s="57"/>
      <c r="N41" s="57">
        <v>0.4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66">
        <f t="shared" si="3"/>
        <v>0.4</v>
      </c>
    </row>
    <row r="42" spans="1:25" ht="18">
      <c r="A42" s="54"/>
      <c r="B42" s="55">
        <v>39</v>
      </c>
      <c r="C42" s="58" t="s">
        <v>151</v>
      </c>
      <c r="D42" s="69">
        <f t="shared" si="2"/>
        <v>0.64</v>
      </c>
      <c r="E42" s="59">
        <v>0.04</v>
      </c>
      <c r="F42" s="59">
        <v>0.6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6">
        <f t="shared" si="3"/>
        <v>0.64</v>
      </c>
    </row>
    <row r="43" spans="1:25" ht="18">
      <c r="A43" s="61"/>
      <c r="B43" s="55">
        <v>40</v>
      </c>
      <c r="C43" s="56" t="s">
        <v>26</v>
      </c>
      <c r="D43" s="67">
        <f t="shared" si="2"/>
        <v>0.39</v>
      </c>
      <c r="E43" s="57"/>
      <c r="F43" s="57">
        <v>0.03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>
        <v>0.36</v>
      </c>
      <c r="R43" s="57"/>
      <c r="S43" s="57"/>
      <c r="T43" s="57"/>
      <c r="U43" s="57"/>
      <c r="V43" s="57"/>
      <c r="W43" s="57"/>
      <c r="X43" s="57"/>
      <c r="Y43" s="66">
        <f t="shared" si="3"/>
        <v>0.39</v>
      </c>
    </row>
    <row r="44" spans="1:25" ht="18">
      <c r="A44" s="61"/>
      <c r="B44" s="55">
        <v>41</v>
      </c>
      <c r="C44" s="58" t="s">
        <v>27</v>
      </c>
      <c r="D44" s="69">
        <f t="shared" si="2"/>
        <v>0.234365</v>
      </c>
      <c r="E44" s="59"/>
      <c r="F44" s="59"/>
      <c r="G44" s="59"/>
      <c r="H44" s="59"/>
      <c r="I44" s="59"/>
      <c r="J44" s="59">
        <v>0.234365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6">
        <f t="shared" si="3"/>
        <v>0.234365</v>
      </c>
    </row>
    <row r="45" spans="1:25" ht="18">
      <c r="A45" s="61"/>
      <c r="B45" s="55">
        <v>42</v>
      </c>
      <c r="C45" s="56" t="s">
        <v>71</v>
      </c>
      <c r="D45" s="67">
        <f t="shared" si="2"/>
        <v>2.999845</v>
      </c>
      <c r="E45" s="57"/>
      <c r="F45" s="57"/>
      <c r="G45" s="57"/>
      <c r="H45" s="57"/>
      <c r="I45" s="57"/>
      <c r="J45" s="57">
        <v>0.666845</v>
      </c>
      <c r="K45" s="57"/>
      <c r="L45" s="57"/>
      <c r="M45" s="57"/>
      <c r="N45" s="57"/>
      <c r="O45" s="57"/>
      <c r="P45" s="57">
        <v>0.5</v>
      </c>
      <c r="Q45" s="57">
        <v>1.22</v>
      </c>
      <c r="R45" s="57"/>
      <c r="S45" s="57">
        <v>0.1</v>
      </c>
      <c r="T45" s="57"/>
      <c r="U45" s="57">
        <v>0.27</v>
      </c>
      <c r="V45" s="57"/>
      <c r="W45" s="57">
        <v>0.243</v>
      </c>
      <c r="X45" s="57"/>
      <c r="Y45" s="66">
        <f t="shared" si="3"/>
        <v>2.999845</v>
      </c>
    </row>
    <row r="46" spans="1:25" ht="18">
      <c r="A46" s="54"/>
      <c r="B46" s="55">
        <v>43</v>
      </c>
      <c r="C46" s="58" t="s">
        <v>159</v>
      </c>
      <c r="D46" s="69">
        <f t="shared" si="2"/>
        <v>0.03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>
        <v>0.03</v>
      </c>
      <c r="X46" s="59"/>
      <c r="Y46" s="66">
        <f t="shared" si="3"/>
        <v>0.03</v>
      </c>
    </row>
    <row r="47" spans="1:25" ht="18">
      <c r="A47" s="61"/>
      <c r="B47" s="55">
        <v>44</v>
      </c>
      <c r="C47" s="56" t="s">
        <v>160</v>
      </c>
      <c r="D47" s="67">
        <f t="shared" si="2"/>
        <v>0.063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>
        <v>0.063</v>
      </c>
      <c r="X47" s="57"/>
      <c r="Y47" s="66">
        <f t="shared" si="3"/>
        <v>0.063</v>
      </c>
    </row>
    <row r="48" spans="1:25" ht="18">
      <c r="A48" s="61"/>
      <c r="B48" s="55">
        <v>45</v>
      </c>
      <c r="C48" s="58" t="s">
        <v>28</v>
      </c>
      <c r="D48" s="69">
        <f t="shared" si="2"/>
        <v>2.79</v>
      </c>
      <c r="E48" s="59"/>
      <c r="F48" s="59">
        <v>1.2</v>
      </c>
      <c r="G48" s="59"/>
      <c r="H48" s="59"/>
      <c r="I48" s="59"/>
      <c r="J48" s="59"/>
      <c r="K48" s="59"/>
      <c r="L48" s="59"/>
      <c r="M48" s="59"/>
      <c r="N48" s="59"/>
      <c r="O48" s="59">
        <v>0.24</v>
      </c>
      <c r="P48" s="59"/>
      <c r="Q48" s="59">
        <v>0.92</v>
      </c>
      <c r="R48" s="59"/>
      <c r="S48" s="59">
        <v>0.25</v>
      </c>
      <c r="T48" s="59"/>
      <c r="U48" s="59">
        <v>0.18</v>
      </c>
      <c r="V48" s="59"/>
      <c r="W48" s="59"/>
      <c r="X48" s="59"/>
      <c r="Y48" s="66">
        <f t="shared" si="3"/>
        <v>2.79</v>
      </c>
    </row>
    <row r="49" spans="1:25" ht="18">
      <c r="A49" s="61"/>
      <c r="B49" s="55">
        <v>46</v>
      </c>
      <c r="C49" s="56" t="s">
        <v>36</v>
      </c>
      <c r="D49" s="67">
        <f t="shared" si="2"/>
        <v>0.242493</v>
      </c>
      <c r="E49" s="57"/>
      <c r="F49" s="57">
        <v>0.02</v>
      </c>
      <c r="G49" s="57"/>
      <c r="H49" s="57"/>
      <c r="I49" s="57"/>
      <c r="J49" s="57">
        <v>0.154493</v>
      </c>
      <c r="K49" s="57"/>
      <c r="L49" s="57"/>
      <c r="M49" s="57"/>
      <c r="N49" s="57"/>
      <c r="O49" s="57">
        <v>0.04</v>
      </c>
      <c r="P49" s="57"/>
      <c r="Q49" s="57"/>
      <c r="R49" s="57"/>
      <c r="S49" s="57"/>
      <c r="T49" s="57"/>
      <c r="U49" s="57"/>
      <c r="V49" s="57"/>
      <c r="W49" s="57">
        <v>0.027999999999999997</v>
      </c>
      <c r="X49" s="57"/>
      <c r="Y49" s="66">
        <f t="shared" si="3"/>
        <v>0.242493</v>
      </c>
    </row>
    <row r="50" spans="1:25" ht="18">
      <c r="A50" s="61"/>
      <c r="B50" s="55">
        <v>47</v>
      </c>
      <c r="C50" s="58" t="s">
        <v>37</v>
      </c>
      <c r="D50" s="69">
        <f t="shared" si="2"/>
        <v>0.219933</v>
      </c>
      <c r="E50" s="59"/>
      <c r="F50" s="59"/>
      <c r="G50" s="59"/>
      <c r="H50" s="59"/>
      <c r="I50" s="59"/>
      <c r="J50" s="59">
        <v>0.155933</v>
      </c>
      <c r="K50" s="59"/>
      <c r="L50" s="59"/>
      <c r="M50" s="59"/>
      <c r="N50" s="59"/>
      <c r="O50" s="59">
        <v>0.05</v>
      </c>
      <c r="P50" s="59"/>
      <c r="Q50" s="59"/>
      <c r="R50" s="59"/>
      <c r="S50" s="59"/>
      <c r="T50" s="59"/>
      <c r="U50" s="59"/>
      <c r="V50" s="59"/>
      <c r="W50" s="59">
        <v>0.013999999999999999</v>
      </c>
      <c r="X50" s="59"/>
      <c r="Y50" s="66">
        <f t="shared" si="3"/>
        <v>0.219933</v>
      </c>
    </row>
    <row r="51" spans="1:25" ht="18">
      <c r="A51" s="61"/>
      <c r="B51" s="55">
        <v>48</v>
      </c>
      <c r="C51" s="56" t="s">
        <v>33</v>
      </c>
      <c r="D51" s="67">
        <f t="shared" si="2"/>
        <v>0.215054</v>
      </c>
      <c r="E51" s="57"/>
      <c r="F51" s="57"/>
      <c r="G51" s="57"/>
      <c r="H51" s="57"/>
      <c r="I51" s="57"/>
      <c r="J51" s="57">
        <v>0.122054</v>
      </c>
      <c r="K51" s="57"/>
      <c r="L51" s="57"/>
      <c r="M51" s="57"/>
      <c r="N51" s="57"/>
      <c r="O51" s="57">
        <v>0.03</v>
      </c>
      <c r="P51" s="57"/>
      <c r="Q51" s="57"/>
      <c r="R51" s="57"/>
      <c r="S51" s="57"/>
      <c r="T51" s="57"/>
      <c r="U51" s="57"/>
      <c r="V51" s="57"/>
      <c r="W51" s="57">
        <v>0.063</v>
      </c>
      <c r="X51" s="57"/>
      <c r="Y51" s="66">
        <f t="shared" si="3"/>
        <v>0.215054</v>
      </c>
    </row>
    <row r="52" spans="1:25" ht="18">
      <c r="A52" s="61"/>
      <c r="B52" s="55">
        <v>49</v>
      </c>
      <c r="C52" s="58" t="s">
        <v>158</v>
      </c>
      <c r="D52" s="69">
        <f>Y52</f>
        <v>2.473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>
        <v>1.22</v>
      </c>
      <c r="R52" s="59">
        <v>1.01</v>
      </c>
      <c r="S52" s="59"/>
      <c r="T52" s="59"/>
      <c r="U52" s="59"/>
      <c r="V52" s="59"/>
      <c r="W52" s="59">
        <v>0.243</v>
      </c>
      <c r="X52" s="59"/>
      <c r="Y52" s="66">
        <f t="shared" si="3"/>
        <v>2.473</v>
      </c>
    </row>
    <row r="53" spans="1:25" ht="18">
      <c r="A53" s="61"/>
      <c r="B53" s="62">
        <v>50</v>
      </c>
      <c r="C53" s="52" t="s">
        <v>29</v>
      </c>
      <c r="D53" s="66">
        <f>Y53</f>
        <v>168.15794100000005</v>
      </c>
      <c r="E53" s="53">
        <f aca="true" t="shared" si="4" ref="E53:S53">SUM(E5:E52)</f>
        <v>5.649999999999998</v>
      </c>
      <c r="F53" s="53">
        <f t="shared" si="4"/>
        <v>19.620000000000005</v>
      </c>
      <c r="G53" s="53">
        <f t="shared" si="4"/>
        <v>11.099999999999998</v>
      </c>
      <c r="H53" s="53">
        <f t="shared" si="4"/>
        <v>5.9</v>
      </c>
      <c r="I53" s="53">
        <f t="shared" si="4"/>
        <v>4.005617000000001</v>
      </c>
      <c r="J53" s="53">
        <f t="shared" si="4"/>
        <v>12.024324</v>
      </c>
      <c r="K53" s="53">
        <f t="shared" si="4"/>
        <v>0.11000000000000001</v>
      </c>
      <c r="L53" s="53">
        <f t="shared" si="4"/>
        <v>1.9</v>
      </c>
      <c r="M53" s="53">
        <f t="shared" si="4"/>
        <v>13.1</v>
      </c>
      <c r="N53" s="53">
        <f t="shared" si="4"/>
        <v>3.2799999999999994</v>
      </c>
      <c r="O53" s="53">
        <f t="shared" si="4"/>
        <v>39.21999999999999</v>
      </c>
      <c r="P53" s="53">
        <f t="shared" si="4"/>
        <v>9.799999999999999</v>
      </c>
      <c r="Q53" s="53">
        <f t="shared" si="4"/>
        <v>14.760000000000002</v>
      </c>
      <c r="R53" s="53">
        <f t="shared" si="4"/>
        <v>13.229999999999999</v>
      </c>
      <c r="S53" s="53">
        <f t="shared" si="4"/>
        <v>3.15</v>
      </c>
      <c r="T53" s="53"/>
      <c r="U53" s="53">
        <f>SUM(U5:U52)</f>
        <v>1.67</v>
      </c>
      <c r="V53" s="53">
        <f>SUM(V5:V52)</f>
        <v>3.3699999999999997</v>
      </c>
      <c r="W53" s="53">
        <f>SUM(W5:W52)</f>
        <v>4.438</v>
      </c>
      <c r="X53" s="53"/>
      <c r="Y53" s="66">
        <f>SUM(Y5:Y52)</f>
        <v>168.15794100000005</v>
      </c>
    </row>
  </sheetData>
  <sheetProtection/>
  <mergeCells count="2">
    <mergeCell ref="B2:B3"/>
    <mergeCell ref="C2:D2"/>
  </mergeCells>
  <hyperlinks>
    <hyperlink ref="E1" r:id="rId1" display="www.marketingrelacji.com "/>
  </hyperlink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Małgorzata Autuch</cp:lastModifiedBy>
  <cp:lastPrinted>2015-07-16T12:58:57Z</cp:lastPrinted>
  <dcterms:created xsi:type="dcterms:W3CDTF">2014-01-20T13:19:27Z</dcterms:created>
  <dcterms:modified xsi:type="dcterms:W3CDTF">2019-03-19T13:01:17Z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